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<sst xmlns="http://schemas.openxmlformats.org/spreadsheetml/2006/main" count="13184" uniqueCount="8735">
  <si>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</si>
  <si>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</si>
  <si>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</si>
  <si>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</si>
  <si>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</si>
  <si>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</si>
  <si>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</si>
  <si>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</si>
  <si>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</si>
  <si>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</si>
  <si>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</si>
  <si>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</si>
  <si>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</si>
  <si>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</si>
  <si>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</si>
  <si>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</si>
  <si>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</si>
  <si>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</si>
  <si>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</si>
  <si>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</si>
  <si>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</si>
  <si>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</si>
  <si>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</si>
  <si>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</si>
  <si>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</si>
  <si>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</si>
  <si>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</si>
  <si>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</si>
  <si>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</si>
  <si>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31/5/2019)</t>
    </r>
  </si>
  <si>
    <t>Lưu Thị Kim Thoa</t>
  </si>
  <si>
    <t>Phú Châu</t>
  </si>
  <si>
    <t>80/HSST 29.11.2016</t>
  </si>
  <si>
    <t>152/10.01.2017</t>
  </si>
  <si>
    <t>NSNN</t>
  </si>
  <si>
    <t>21.3.2017</t>
  </si>
  <si>
    <t>17/21.3.2017</t>
  </si>
  <si>
    <t>Bùi Văn Long</t>
  </si>
  <si>
    <t>Đông Hà</t>
  </si>
  <si>
    <t>163/31.5.2011 ta h Từ Liêm- HN</t>
  </si>
  <si>
    <t>191/5.3.2012</t>
  </si>
  <si>
    <t>24.12.2015</t>
  </si>
  <si>
    <t>29/24.12.2015</t>
  </si>
  <si>
    <t>Vũ Văn Lưu</t>
  </si>
  <si>
    <t>Đông Quang</t>
  </si>
  <si>
    <t>101/HNGĐ 01.8.2018 ta ĐH</t>
  </si>
  <si>
    <t>168/24.12.2018</t>
  </si>
  <si>
    <t>BTCĐ</t>
  </si>
  <si>
    <t>Vũ Việt Hưng</t>
  </si>
  <si>
    <t>05/30.9.2013 ta h Đông Hưng</t>
  </si>
  <si>
    <t>124/18.11.2013</t>
  </si>
  <si>
    <t>26.01.2016</t>
  </si>
  <si>
    <t>67/26.01.2016</t>
  </si>
  <si>
    <t>Đào Văn Thăng, Đàn</t>
  </si>
  <si>
    <t>95/17.6.2014 ta tp Thái Bình</t>
  </si>
  <si>
    <t>436/19.6.2015</t>
  </si>
  <si>
    <t>68/26.01.2016</t>
  </si>
  <si>
    <t>Nguyễn Duy hợp</t>
  </si>
  <si>
    <t>Đông vinh</t>
  </si>
  <si>
    <t>01/10.01.2014 ta H Đông hưng</t>
  </si>
  <si>
    <t>297/19.3.2014</t>
  </si>
  <si>
    <t>21.3.2016</t>
  </si>
  <si>
    <t>102/23.3.2016</t>
  </si>
  <si>
    <t>Trần Văn Thi</t>
  </si>
  <si>
    <t>Đông Vinh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</si>
  <si>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</si>
  <si>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</si>
  <si>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</si>
  <si>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</si>
  <si>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</si>
  <si>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</si>
  <si>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</si>
  <si>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22.4.2016</t>
  </si>
  <si>
    <t>144/22.4.2016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</si>
  <si>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</si>
  <si>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</si>
  <si>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</si>
  <si>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</si>
  <si>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</si>
  <si>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</si>
  <si>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</si>
  <si>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</si>
  <si>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</si>
  <si>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</si>
  <si>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Phạm Trung Kiên</t>
  </si>
  <si>
    <t>94/12.4.2012 ta h Từ Liêm HN</t>
  </si>
  <si>
    <t>498/31.7.2013</t>
  </si>
  <si>
    <t>23.6.2016</t>
  </si>
  <si>
    <t>183/24.6.2016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</si>
  <si>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</si>
  <si>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</si>
  <si>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</si>
  <si>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</si>
  <si>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</si>
  <si>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</si>
  <si>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</si>
  <si>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</si>
  <si>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</si>
  <si>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</si>
  <si>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</si>
  <si>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</si>
  <si>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</si>
  <si>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</si>
  <si>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</si>
  <si>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</si>
  <si>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</si>
  <si>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</si>
  <si>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Bùi Duy Niên</t>
  </si>
  <si>
    <t>07/30.12.2015 ta h Đông Hưng</t>
  </si>
  <si>
    <t>347/18.02.2016</t>
  </si>
  <si>
    <t>23.9.2016</t>
  </si>
  <si>
    <t>245/26.9.2016</t>
  </si>
  <si>
    <t>Bùi Tiến Đức</t>
  </si>
  <si>
    <t>06/15.12.2015 ta h Đông Hưng</t>
  </si>
  <si>
    <t>314/02.02.2016</t>
  </si>
  <si>
    <t>246/26.9.2016</t>
  </si>
  <si>
    <t>Nguyễn Hữu Trì</t>
  </si>
  <si>
    <t>05/2.9.2016 ta h Đông Hưng</t>
  </si>
  <si>
    <t>125/18.11.2015</t>
  </si>
  <si>
    <t>248/26.9.2016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</si>
  <si>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</si>
  <si>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</si>
  <si>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</si>
  <si>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</si>
  <si>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</si>
  <si>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</si>
  <si>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</si>
  <si>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</si>
  <si>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</si>
  <si>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</si>
  <si>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</si>
  <si>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BTTC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</si>
  <si>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</si>
  <si>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</si>
  <si>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</si>
  <si>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</si>
  <si>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</si>
  <si>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</si>
  <si>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</si>
  <si>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Lê Hữ u Du</t>
  </si>
  <si>
    <t>23/HNGĐ-ST tah Đông Hưng</t>
  </si>
  <si>
    <t>470/12.9.2017</t>
  </si>
  <si>
    <t>20.9.2017</t>
  </si>
  <si>
    <t>54/22.9.2017</t>
  </si>
  <si>
    <t>Nguyễn Duy Hợp</t>
  </si>
  <si>
    <t>01/KDTM- ST tah Đông Hưng</t>
  </si>
  <si>
    <t>16/02.10.2017</t>
  </si>
  <si>
    <t>01/11.10.2017</t>
  </si>
  <si>
    <t xml:space="preserve">Nguyễn Văn Tuấn </t>
  </si>
  <si>
    <t>Lê Hữu Du</t>
  </si>
  <si>
    <t>Đông giang</t>
  </si>
  <si>
    <t>Nguyễn Ngọc Trìu, Xuyên</t>
  </si>
  <si>
    <t>Đồng Phú</t>
  </si>
  <si>
    <t>05/DSST 05.3.2018 Ta Đông Hưng</t>
  </si>
  <si>
    <t>332/14.5.2018</t>
  </si>
  <si>
    <t>Trả nợ</t>
  </si>
  <si>
    <t>5.6.2018</t>
  </si>
  <si>
    <t>11/5.6.2018</t>
  </si>
  <si>
    <t>340/14.5.2018</t>
  </si>
  <si>
    <t>12/5.6.2018</t>
  </si>
  <si>
    <t>Vũ Văn Huấn</t>
  </si>
  <si>
    <t>08/DSST 28.12.2017 ta Đông Hưng</t>
  </si>
  <si>
    <t>205/05.02.2018</t>
  </si>
  <si>
    <t>13/5.6.2018</t>
  </si>
  <si>
    <t>215/05.02.2018</t>
  </si>
  <si>
    <t>14/5.6.2018</t>
  </si>
  <si>
    <t>Trần Dương Huy</t>
  </si>
  <si>
    <t>47/HSST 14.8.2018 ta Đông hưng</t>
  </si>
  <si>
    <t>516/17.9.2018</t>
  </si>
  <si>
    <t>01/19/12/2018</t>
  </si>
  <si>
    <t>Lại Hợp Nhung</t>
  </si>
  <si>
    <t>56/HSST 07.9.2018 ta Đông ưng</t>
  </si>
  <si>
    <t>02/19.12.2018</t>
  </si>
  <si>
    <t>Hoàng Trọng Thái</t>
  </si>
  <si>
    <t>Đông Dương</t>
  </si>
  <si>
    <t>142/HSST 05.9.2018</t>
  </si>
  <si>
    <t>182/3.01.2019</t>
  </si>
  <si>
    <t>22..01.2019</t>
  </si>
  <si>
    <t>07/23.01.2019</t>
  </si>
  <si>
    <t>Cao Tiến Đạt</t>
  </si>
  <si>
    <t>53/HSST ta h Đông Hưng</t>
  </si>
  <si>
    <t>118/29.11.2018</t>
  </si>
  <si>
    <t>20.12.2018</t>
  </si>
  <si>
    <t>05/21.12.2018</t>
  </si>
  <si>
    <t>Nguyễn Văn Tâm</t>
  </si>
  <si>
    <t>64/HSPT 02.11.2018 ta t Thái Bình</t>
  </si>
  <si>
    <t>116/19.12.2018</t>
  </si>
  <si>
    <t>17.12.2018</t>
  </si>
  <si>
    <t>04/19.12.2018</t>
  </si>
  <si>
    <t>Phạm Văn Đạt</t>
  </si>
  <si>
    <t>16/HSST ta Đông Hưng</t>
  </si>
  <si>
    <t>275/18.4.2017</t>
  </si>
  <si>
    <t>15/5.6.2018</t>
  </si>
  <si>
    <t>Vũ Văn Hảo</t>
  </si>
  <si>
    <t>77/HSST 25.12.2017 ta đhưng</t>
  </si>
  <si>
    <t>207/02.5.2018</t>
  </si>
  <si>
    <t>16/5.6.2018</t>
  </si>
  <si>
    <t>Nguyễn Văn Hùy</t>
  </si>
  <si>
    <t>23/01.10.2012 ta T. Thái Bình</t>
  </si>
  <si>
    <t>38/16.10.2012</t>
  </si>
  <si>
    <t>15.8.2016</t>
  </si>
  <si>
    <t>218/16.8.2016</t>
  </si>
  <si>
    <t>Nguyễn Đức Thành</t>
  </si>
  <si>
    <t>22/HSST03.5.2018 ta ĐH</t>
  </si>
  <si>
    <t>379/12.6.2018</t>
  </si>
  <si>
    <t>20.8.2018</t>
  </si>
  <si>
    <t>35/20.8.2018</t>
  </si>
  <si>
    <t>Vũ Đưc Cơ</t>
  </si>
  <si>
    <t>05/HSST 30.01.2019 ta ĐH</t>
  </si>
  <si>
    <t>296/14.3.2019</t>
  </si>
  <si>
    <t>10.4.2019</t>
  </si>
  <si>
    <t>09/10.4.2019</t>
  </si>
  <si>
    <t>Nga</t>
  </si>
  <si>
    <t>Nguyễn Hữu Toàn</t>
  </si>
  <si>
    <t>Đông Sơn</t>
  </si>
  <si>
    <t>45/HSST 22.6.2016</t>
  </si>
  <si>
    <t>787/04.8.2016</t>
  </si>
  <si>
    <t>16.02.2017</t>
  </si>
  <si>
    <t>15/22.02.2017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</si>
  <si>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</si>
  <si>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</si>
  <si>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</si>
  <si>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</si>
  <si>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</si>
  <si>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</si>
  <si>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</si>
  <si>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</si>
  <si>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</si>
  <si>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</si>
  <si>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</si>
  <si>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</si>
  <si>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</si>
  <si>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</si>
  <si>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</si>
  <si>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</si>
  <si>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</si>
  <si>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Nguyễn Thị Tươi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</si>
  <si>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</si>
  <si>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</si>
  <si>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</si>
  <si>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</si>
  <si>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</si>
  <si>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</si>
  <si>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BTCD</t>
  </si>
  <si>
    <t>26.8.2016</t>
  </si>
  <si>
    <t>20/04.9.2015</t>
  </si>
  <si>
    <t>Nguyễn Văn Hào</t>
  </si>
  <si>
    <t>73/HSST 30.9.2016</t>
  </si>
  <si>
    <t>82/08.11.2016</t>
  </si>
  <si>
    <t>13/22.02.2017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</si>
  <si>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</si>
  <si>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</si>
  <si>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</si>
  <si>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</si>
  <si>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</si>
  <si>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</si>
  <si>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</si>
  <si>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</si>
  <si>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</si>
  <si>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</si>
  <si>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</si>
  <si>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</si>
  <si>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 xml:space="preserve">Lưu Văn Năm, </t>
  </si>
  <si>
    <t>Chương dương</t>
  </si>
  <si>
    <t>141/25.5.2011 ta Quận Hoàng Kiếm</t>
  </si>
  <si>
    <t>237/09.4.2012</t>
  </si>
  <si>
    <t>77/15.3.2016</t>
  </si>
  <si>
    <t>Đỗ Xuân Trường,</t>
  </si>
  <si>
    <t>237/9.4.2012</t>
  </si>
  <si>
    <t>78/15.3.2016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</si>
  <si>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</si>
  <si>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</si>
  <si>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</si>
  <si>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</si>
  <si>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</si>
  <si>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</si>
  <si>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 xml:space="preserve">Nguyễn Hữu Thanh </t>
  </si>
  <si>
    <t>303/21.3.2014</t>
  </si>
  <si>
    <t>163/25.4.2016</t>
  </si>
  <si>
    <t>Nguyễn Văn Ba</t>
  </si>
  <si>
    <t>18/01.4.2016 ta huyện Đông Hưng</t>
  </si>
  <si>
    <t>538/18.5.2016</t>
  </si>
  <si>
    <t>06.7.2016</t>
  </si>
  <si>
    <t>193/11.7.2016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</si>
  <si>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</si>
  <si>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</si>
  <si>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</si>
  <si>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</si>
  <si>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</si>
  <si>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</si>
  <si>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</si>
  <si>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</si>
  <si>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</si>
  <si>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</si>
  <si>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</si>
  <si>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</si>
  <si>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</si>
  <si>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</si>
  <si>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</si>
  <si>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</si>
  <si>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</si>
  <si>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</si>
  <si>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</si>
  <si>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</si>
  <si>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</si>
  <si>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</si>
  <si>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</si>
  <si>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</si>
  <si>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Vũ Văn Xuyền</t>
  </si>
  <si>
    <t>60/25.3.2016 ta q Từ Liêm, HN</t>
  </si>
  <si>
    <t>744/28.7.2016</t>
  </si>
  <si>
    <t>12.8.2016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</si>
  <si>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</si>
  <si>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</si>
  <si>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</si>
  <si>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</si>
  <si>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</si>
  <si>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</si>
  <si>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Đông Phương</t>
  </si>
  <si>
    <t>61/16.4.2014 ta t Quảng Ninh</t>
  </si>
  <si>
    <t>223/08.3.2017</t>
  </si>
  <si>
    <t>Bồi thường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</si>
  <si>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</si>
  <si>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</si>
  <si>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</si>
  <si>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</si>
  <si>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</si>
  <si>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</si>
  <si>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</si>
  <si>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</si>
  <si>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</si>
  <si>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</si>
  <si>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</si>
  <si>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</si>
  <si>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</si>
  <si>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</si>
  <si>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</si>
  <si>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</si>
  <si>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</si>
  <si>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</si>
  <si>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</si>
  <si>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Phạm Văn Ngoãn</t>
  </si>
  <si>
    <t>Đông sơn</t>
  </si>
  <si>
    <t>01/27.6.2017 ta h Đông Hưng</t>
  </si>
  <si>
    <t>425/03.8.2017</t>
  </si>
  <si>
    <t>21.5.2018</t>
  </si>
  <si>
    <t>08/23.5.2018</t>
  </si>
  <si>
    <t>Bùi Hữu Thăng, Thắm</t>
  </si>
  <si>
    <t>01/KDTM 18.4.2017 Tp Thái bình</t>
  </si>
  <si>
    <t>141/20.12.2017</t>
  </si>
  <si>
    <t>24.7.2018</t>
  </si>
  <si>
    <t>32/24.7.218</t>
  </si>
  <si>
    <t>Bùi Hữu Thoản, Mười</t>
  </si>
  <si>
    <t>01/KDTM 19.3.2018 Ta Đông hưng</t>
  </si>
  <si>
    <t>384/19.6..2018</t>
  </si>
  <si>
    <t>33/24.7.2018</t>
  </si>
  <si>
    <t>Mai Văn Thiết</t>
  </si>
  <si>
    <t>Nguyễn Văn Thanh</t>
  </si>
  <si>
    <t>Hoa Lư</t>
  </si>
  <si>
    <t>34/28.12.2010 ta T. Thái Bình</t>
  </si>
  <si>
    <t>182/17.02.2011</t>
  </si>
  <si>
    <t>30.12.2015</t>
  </si>
  <si>
    <t>50/30.12.2015</t>
  </si>
  <si>
    <t>Phan Thị Huyền</t>
  </si>
  <si>
    <t>02/17.01.2014 ta H Hưng Hà</t>
  </si>
  <si>
    <t>495/9.7.2014</t>
  </si>
  <si>
    <t>51/30.12.2015</t>
  </si>
  <si>
    <t>Cao Đình Minh</t>
  </si>
  <si>
    <t>76/HSST tah Đông Hưng</t>
  </si>
  <si>
    <t>126/20.12.2016</t>
  </si>
  <si>
    <t>30.8.2017</t>
  </si>
  <si>
    <t>47/ 9.2017</t>
  </si>
  <si>
    <t>Bùi Văn Huynh</t>
  </si>
  <si>
    <t>27/20.6.2018</t>
  </si>
  <si>
    <t>469/16.8.2018</t>
  </si>
  <si>
    <t>Trần Thị Thu Hương, Tuyển</t>
  </si>
  <si>
    <t>Hoa Nam</t>
  </si>
  <si>
    <t>14/07.7.2014 ta tình Thái Bình</t>
  </si>
  <si>
    <t xml:space="preserve">144/25.11.2015 </t>
  </si>
  <si>
    <t>23.3.2016</t>
  </si>
  <si>
    <t>116/23.3.2016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</si>
  <si>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</si>
  <si>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</si>
  <si>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</si>
  <si>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</si>
  <si>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</si>
  <si>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</si>
  <si>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</si>
  <si>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</si>
  <si>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</si>
  <si>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05/16.01.2009 ta H. Đông Hưng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</si>
  <si>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</si>
  <si>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</si>
  <si>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</si>
  <si>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</si>
  <si>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</si>
  <si>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</si>
  <si>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</si>
  <si>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</si>
  <si>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</si>
  <si>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</si>
  <si>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</si>
  <si>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</si>
  <si>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</si>
  <si>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</si>
  <si>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</si>
  <si>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</si>
  <si>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</si>
  <si>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</si>
  <si>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</si>
  <si>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</si>
  <si>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</si>
  <si>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</si>
  <si>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</si>
  <si>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Vũ Văn Phóng</t>
  </si>
  <si>
    <t>Đông kinh</t>
  </si>
  <si>
    <t>46/27.8.2014 ta h Thái Thụy</t>
  </si>
  <si>
    <t>06/29.9.2015</t>
  </si>
  <si>
    <t>11.01.2016</t>
  </si>
  <si>
    <t>64/11.01.2016</t>
  </si>
  <si>
    <t>154/19.12.2014</t>
  </si>
  <si>
    <t>65/11.01.2016</t>
  </si>
  <si>
    <t>Bùi Văn Hùng, Đợi</t>
  </si>
  <si>
    <t>54/20.8.2013 ta h Đông Hưng</t>
  </si>
  <si>
    <t>12/08.10.2013</t>
  </si>
  <si>
    <t>66/11.01.2016</t>
  </si>
  <si>
    <t>Bùi Xuân Trường</t>
  </si>
  <si>
    <t>Đông Huy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</si>
  <si>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</si>
  <si>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</si>
  <si>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</si>
  <si>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</si>
  <si>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</si>
  <si>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</si>
  <si>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</si>
  <si>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</si>
  <si>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</si>
  <si>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</si>
  <si>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</si>
  <si>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</si>
  <si>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</si>
  <si>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</si>
  <si>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</si>
  <si>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</si>
  <si>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</si>
  <si>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</si>
  <si>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</si>
  <si>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</si>
  <si>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</si>
  <si>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</si>
  <si>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</si>
  <si>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</si>
  <si>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</si>
  <si>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</si>
  <si>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</si>
  <si>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</si>
  <si>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Thêm</t>
  </si>
  <si>
    <t>27/07.5.2014 ta h Đông Hưng</t>
  </si>
  <si>
    <t>461/18.6.2014</t>
  </si>
  <si>
    <t>127/20.4.2016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</si>
  <si>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</si>
  <si>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</si>
  <si>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</si>
  <si>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</si>
  <si>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</si>
  <si>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</si>
  <si>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</si>
  <si>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</si>
  <si>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</si>
  <si>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</si>
  <si>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</si>
  <si>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</si>
  <si>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</si>
  <si>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</si>
  <si>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</si>
  <si>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</si>
  <si>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</si>
  <si>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</si>
  <si>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</si>
  <si>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</si>
  <si>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</si>
  <si>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</si>
  <si>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</si>
  <si>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</si>
  <si>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</si>
  <si>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</si>
  <si>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</si>
  <si>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</si>
  <si>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</si>
  <si>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</si>
  <si>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</si>
  <si>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</si>
  <si>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</si>
  <si>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Đặng Văn Thứ</t>
  </si>
  <si>
    <t>13/HSST tah Châu Thành, Hậu giang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</si>
  <si>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</si>
  <si>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</si>
  <si>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</si>
  <si>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</si>
  <si>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</si>
  <si>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</si>
  <si>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>Vũ Đình Tuấn</t>
  </si>
  <si>
    <t>104/22.6.2006 ta Tỉnh Thái bình</t>
  </si>
  <si>
    <t>15/5.10.2011</t>
  </si>
  <si>
    <t>07/27.8.2015</t>
  </si>
  <si>
    <t>Nhâm Sỹ Tiến</t>
  </si>
  <si>
    <t>07/HSST tah Đông Hưng</t>
  </si>
  <si>
    <t>273/18.4.2017</t>
  </si>
  <si>
    <t>21.9.2017</t>
  </si>
  <si>
    <t>53/22.9.2017</t>
  </si>
  <si>
    <t>Mai Văn thanh</t>
  </si>
  <si>
    <t>Đông tân</t>
  </si>
  <si>
    <t>26/HSST13.3.2017taTp. Móng Cái</t>
  </si>
  <si>
    <t>316/17.5.2017</t>
  </si>
  <si>
    <t>28.5.2018</t>
  </si>
  <si>
    <t>09/28.5.2018</t>
  </si>
  <si>
    <t>Lại Thế Trọng</t>
  </si>
  <si>
    <t>56/HSST 26.9.2017</t>
  </si>
  <si>
    <t>70/02.11.2017</t>
  </si>
  <si>
    <t>10/28.5.2018</t>
  </si>
  <si>
    <t>Bùi Văn Trường</t>
  </si>
  <si>
    <t>81/HSPT 23.9.2016 ta Tp. Thái bình</t>
  </si>
  <si>
    <t>96/21.11.2016</t>
  </si>
  <si>
    <t>6.6.2018</t>
  </si>
  <si>
    <t>17/6.6.2018</t>
  </si>
  <si>
    <t>Trần Tuấn Anh</t>
  </si>
  <si>
    <t>75/HSST 8.12.2017 ta Đông Hưng</t>
  </si>
  <si>
    <t>253/12.3.2018</t>
  </si>
  <si>
    <t>7.6.2018</t>
  </si>
  <si>
    <t>18/7.6.2018</t>
  </si>
  <si>
    <t xml:space="preserve">Bùi Trung Thành </t>
  </si>
  <si>
    <t>429/28.3.2016</t>
  </si>
  <si>
    <t>12.7.2018</t>
  </si>
  <si>
    <t>28/12.7.2018</t>
  </si>
  <si>
    <t>Cao Thị Thủy</t>
  </si>
  <si>
    <t>phong châu</t>
  </si>
  <si>
    <t>18/DSPT ta tỉnh Thái bình</t>
  </si>
  <si>
    <t>48/19.10.2017</t>
  </si>
  <si>
    <t>17.7.2018</t>
  </si>
  <si>
    <t>29/17.7.2018</t>
  </si>
  <si>
    <t>Nhâm Văn bằng</t>
  </si>
  <si>
    <t>81/HSST 30.11.2016 ta ĐH</t>
  </si>
  <si>
    <t>151/10.01.2017</t>
  </si>
  <si>
    <t>03.8.2018</t>
  </si>
  <si>
    <t>34/03.8.2018</t>
  </si>
  <si>
    <t>Hà Quang Mạnh</t>
  </si>
  <si>
    <t>Phong Châu</t>
  </si>
  <si>
    <t>35/28.8.2014 Ta T Thái Bình</t>
  </si>
  <si>
    <t>83/12.11.2014</t>
  </si>
  <si>
    <t>32/24.12.2015</t>
  </si>
  <si>
    <t>Vũ Văn Thủ</t>
  </si>
  <si>
    <t>74/25.8.2016 ta t Thái Bình</t>
  </si>
  <si>
    <t>868/08.9.2016</t>
  </si>
  <si>
    <t>30/17.7.2017</t>
  </si>
  <si>
    <t>Đặng Văn Hiệp</t>
  </si>
  <si>
    <t>867/08.9.2016</t>
  </si>
  <si>
    <t>29/17.7.2017</t>
  </si>
  <si>
    <t xml:space="preserve">Nguyễn Tiến Khởi </t>
  </si>
  <si>
    <t>Đông Lĩnh</t>
  </si>
  <si>
    <t>68/HSST 19.7.2017TA Điện Biên</t>
  </si>
  <si>
    <t>14/02.10.2017</t>
  </si>
  <si>
    <t>36/07.9.2018</t>
  </si>
  <si>
    <t>Vũ Thị Thanh Thúy</t>
  </si>
  <si>
    <t>Thăng Long</t>
  </si>
  <si>
    <t>27/HSPT 29.02.2012 ta Tối Cao</t>
  </si>
  <si>
    <t>165/19.01.2017</t>
  </si>
  <si>
    <t>09/22.02.2017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</si>
  <si>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</si>
  <si>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</si>
  <si>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</si>
  <si>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</si>
  <si>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</si>
  <si>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</si>
  <si>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</si>
  <si>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</si>
  <si>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Nguyễn Năng Tiến</t>
  </si>
  <si>
    <t>35/28.8.2015 ta Tỉnh Thái Bình</t>
  </si>
  <si>
    <t>84/12.11.2014</t>
  </si>
  <si>
    <t>182/07.6.2016</t>
  </si>
  <si>
    <t>Nguyễn Viết Cường</t>
  </si>
  <si>
    <t>TTĐông Hưng</t>
  </si>
  <si>
    <t>01/09.01.2013 ta Đông Hưng</t>
  </si>
  <si>
    <t>270/4.3.2013</t>
  </si>
  <si>
    <t>26.8.2015</t>
  </si>
  <si>
    <t>05/26.8.2015</t>
  </si>
  <si>
    <t>Đoàn Ngọc Trường</t>
  </si>
  <si>
    <t>13/06.3.2008 ta H Đông Hưng</t>
  </si>
  <si>
    <t>206/05.5.2008</t>
  </si>
  <si>
    <t>98/23.3.2016</t>
  </si>
  <si>
    <t>Nguyễn Thị Xuyên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</si>
  <si>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</si>
  <si>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</si>
  <si>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</si>
  <si>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</si>
  <si>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</si>
  <si>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</si>
  <si>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 xml:space="preserve">Nguyễn Trung Kiên </t>
  </si>
  <si>
    <t>96/23.11.2016</t>
  </si>
  <si>
    <t>119/19.12.2016</t>
  </si>
  <si>
    <t>HUY</t>
  </si>
  <si>
    <t>Đông Động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</si>
  <si>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</si>
  <si>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</si>
  <si>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</si>
  <si>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</si>
  <si>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Nguyên Xá</t>
  </si>
  <si>
    <t>06/21.01.2015 ta T Thái Bình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</si>
  <si>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</si>
  <si>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</si>
  <si>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</si>
  <si>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</si>
  <si>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</si>
  <si>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</si>
  <si>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</si>
  <si>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</si>
  <si>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</si>
  <si>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</si>
  <si>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</si>
  <si>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</si>
  <si>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</si>
  <si>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</si>
  <si>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Trần Văn Tám</t>
  </si>
  <si>
    <t>77/17.11.2015 ta H Đông hưng</t>
  </si>
  <si>
    <t>239/29.12.2015</t>
  </si>
  <si>
    <t>18.3.2016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</si>
  <si>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</si>
  <si>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</si>
  <si>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</si>
  <si>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</si>
  <si>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</si>
  <si>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</si>
  <si>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</si>
  <si>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</si>
  <si>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</si>
  <si>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</si>
  <si>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</si>
  <si>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Vũ Duy Hiệp</t>
  </si>
  <si>
    <t>Đông Các</t>
  </si>
  <si>
    <t>297/07.12.2015 ta Tỉnh Đồng Nai</t>
  </si>
  <si>
    <t>504/29.4.2016</t>
  </si>
  <si>
    <t>216/16.8.2016</t>
  </si>
  <si>
    <t>Phạm Văn Đồng</t>
  </si>
  <si>
    <t>01/06.01.2016 ta T.Thái Bình</t>
  </si>
  <si>
    <t>300/25.01.2016</t>
  </si>
  <si>
    <t>16.9.2016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</si>
  <si>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</si>
  <si>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</si>
  <si>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</si>
  <si>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</si>
  <si>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</si>
  <si>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</si>
  <si>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</si>
  <si>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</si>
  <si>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</si>
  <si>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</si>
  <si>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</si>
  <si>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</si>
  <si>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</si>
  <si>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</si>
  <si>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</si>
  <si>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</si>
  <si>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</si>
  <si>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</si>
  <si>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</si>
  <si>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</si>
  <si>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</si>
  <si>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</si>
  <si>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</si>
  <si>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</si>
  <si>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</si>
  <si>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297/11.4.2017</t>
  </si>
  <si>
    <t>Nguyễn Thanh hiền</t>
  </si>
  <si>
    <t>19/DSPT 16.11.2017 ta tỉnh Thái bình</t>
  </si>
  <si>
    <t>212/05.02.2018</t>
  </si>
  <si>
    <t>TTTS</t>
  </si>
  <si>
    <t>21.6.2018</t>
  </si>
  <si>
    <t>25/21.6.2018</t>
  </si>
  <si>
    <t>183/16.01.2018</t>
  </si>
  <si>
    <t>26/21.6.2018</t>
  </si>
  <si>
    <t>Nguyễn Trọng Tưởng</t>
  </si>
  <si>
    <t>06/HSPT 21.01.2014 ta Đông hưng</t>
  </si>
  <si>
    <t>265/09.02.2015</t>
  </si>
  <si>
    <t>22.6.2018</t>
  </si>
  <si>
    <t>27/22.6.2018</t>
  </si>
  <si>
    <t>Nguyễn Đức Giang</t>
  </si>
  <si>
    <t>79/24.12.2013 ta Đông Hưng</t>
  </si>
  <si>
    <t>218/22.01.2014</t>
  </si>
  <si>
    <t>31.8.2015</t>
  </si>
  <si>
    <t>12/31.8.2015</t>
  </si>
  <si>
    <t>Nguyễn Bình Hiển</t>
  </si>
  <si>
    <t>17/11.4.1998 ta Thị xã Thái Bình</t>
  </si>
  <si>
    <t>129/21.7.2015</t>
  </si>
  <si>
    <t>13/31.8.2015</t>
  </si>
  <si>
    <t>Vũ Văn Thắng</t>
  </si>
  <si>
    <t>93/17.8.1998 ta Tỉnh Yên Bái</t>
  </si>
  <si>
    <t>179/17.10.1998</t>
  </si>
  <si>
    <t>15/31.8.2015</t>
  </si>
  <si>
    <t>Nguyễn Văn Tùng</t>
  </si>
  <si>
    <t>268/9.02.2015</t>
  </si>
  <si>
    <t>45/30.12.2015</t>
  </si>
  <si>
    <t>Nguyễn Minh Tiến</t>
  </si>
  <si>
    <t>165/12.5.1999 ta T Đắk Lắk</t>
  </si>
  <si>
    <t>36/20.3.2000</t>
  </si>
  <si>
    <t>48/30.12.2015</t>
  </si>
  <si>
    <t xml:space="preserve">Thắng </t>
  </si>
  <si>
    <t xml:space="preserve">Mười 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</si>
  <si>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</si>
  <si>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</si>
  <si>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</si>
  <si>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</si>
  <si>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</si>
  <si>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</si>
  <si>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Mai Minh Tuấn</t>
  </si>
  <si>
    <t>163/14.11.2013 ta Tp. Móng Cái</t>
  </si>
  <si>
    <t>238/25.02.2014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</si>
  <si>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</si>
  <si>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</si>
  <si>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</si>
  <si>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</si>
  <si>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</si>
  <si>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</si>
  <si>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</si>
  <si>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</si>
  <si>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</si>
  <si>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</si>
  <si>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</si>
  <si>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</si>
  <si>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41/24.12.2015</t>
  </si>
  <si>
    <t>Nguyễn Đức Hưng</t>
  </si>
  <si>
    <t>Mê Linh</t>
  </si>
  <si>
    <t>233/30.11.2010 ta q Cầu Giấy</t>
  </si>
  <si>
    <t>206/22.3.2011</t>
  </si>
  <si>
    <t>70/26.01.2016</t>
  </si>
  <si>
    <t>Vũ Thị Phượng</t>
  </si>
  <si>
    <t>Đô Lương</t>
  </si>
  <si>
    <t>102/3.7.2013 ta Tp. Thái bình</t>
  </si>
  <si>
    <t>375/16.4.2014</t>
  </si>
  <si>
    <t>14.3.2016</t>
  </si>
  <si>
    <t>82/16.3.2016</t>
  </si>
  <si>
    <t>Nguyễn Văn Trung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</si>
  <si>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</si>
  <si>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</si>
  <si>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</si>
  <si>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</si>
  <si>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</si>
  <si>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</si>
  <si>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</si>
  <si>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</si>
  <si>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</si>
  <si>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</si>
  <si>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</si>
  <si>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</si>
  <si>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</si>
  <si>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221/16.8.2016</t>
  </si>
  <si>
    <t>Phạm Quốc Sử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</si>
  <si>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</si>
  <si>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</si>
  <si>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</si>
  <si>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</si>
  <si>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</si>
  <si>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</si>
  <si>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</si>
  <si>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</si>
  <si>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</si>
  <si>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</si>
  <si>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</si>
  <si>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</si>
  <si>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</si>
  <si>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</si>
  <si>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</si>
  <si>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</si>
  <si>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</si>
  <si>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Đặng Văn Sơn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</si>
  <si>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</si>
  <si>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</si>
  <si>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</si>
  <si>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</si>
  <si>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</si>
  <si>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</si>
  <si>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</si>
  <si>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</si>
  <si>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</si>
  <si>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</si>
  <si>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Đỗ Thị Hoa</t>
  </si>
  <si>
    <t>Đông Cường</t>
  </si>
  <si>
    <t>107/05.12.2014 ta hĐông Hưng</t>
  </si>
  <si>
    <t>54/24.10.2017</t>
  </si>
  <si>
    <t>Nuôi con</t>
  </si>
  <si>
    <t>19.4.2018</t>
  </si>
  <si>
    <t>06/24.4.2018</t>
  </si>
  <si>
    <t>Lê Đình Cần</t>
  </si>
  <si>
    <t>157/17.9.2013 ta tp Thái Bình</t>
  </si>
  <si>
    <t>168/19.12.2013</t>
  </si>
  <si>
    <t>8.12.2015</t>
  </si>
  <si>
    <t>28/08.12.2015</t>
  </si>
  <si>
    <t>Phạm Công Quang</t>
  </si>
  <si>
    <t>12/28.02.2017 ta h Đông Hưng</t>
  </si>
  <si>
    <t>252/05.4.2017</t>
  </si>
  <si>
    <t>9.5.2017</t>
  </si>
  <si>
    <t>21/09.5.2017</t>
  </si>
  <si>
    <t>Vũ Tiến Đạt</t>
  </si>
  <si>
    <t>Đông Xá</t>
  </si>
  <si>
    <t>65/17.7.2015 ta h Quỳnh Phụ</t>
  </si>
  <si>
    <t>162/01.12.2015</t>
  </si>
  <si>
    <t>138/22.4.2016</t>
  </si>
  <si>
    <t>Vũ Bá Linh</t>
  </si>
  <si>
    <t>57/29.6.1991 ta T Hà Sơn Bình</t>
  </si>
  <si>
    <t>172/19.5.2004</t>
  </si>
  <si>
    <t>141/22.4.2016</t>
  </si>
  <si>
    <t>Phạm  Thị Mái</t>
  </si>
  <si>
    <t>04/02.5.2008 ta Đông Hưng</t>
  </si>
  <si>
    <t>403/22.5.2015</t>
  </si>
  <si>
    <t>16.9.2015</t>
  </si>
  <si>
    <t>22/16.9.2015</t>
  </si>
  <si>
    <t>Vũ Ngọc Khơ</t>
  </si>
  <si>
    <t>Đông xá</t>
  </si>
  <si>
    <t>87/30.6.2017 ta h Đông Hưng</t>
  </si>
  <si>
    <t>126/07.12.2017</t>
  </si>
  <si>
    <t>10/HSST29.01.2015 ta tỉnh Hưng Yên</t>
  </si>
  <si>
    <t>375/4.5.2017</t>
  </si>
  <si>
    <t>Nguyễn Công hương</t>
  </si>
  <si>
    <t>43/HSST 31.7.2018 TADDH</t>
  </si>
  <si>
    <t>501/5.9.2018</t>
  </si>
  <si>
    <t>NN</t>
  </si>
  <si>
    <t>10/HSST 29.01.2015 ta tỉnh Hưng Yên</t>
  </si>
  <si>
    <t>376/5.6.2018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</si>
  <si>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</si>
  <si>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</si>
  <si>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</si>
  <si>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</si>
  <si>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</si>
  <si>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</si>
  <si>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</si>
  <si>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</si>
  <si>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</si>
  <si>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</si>
  <si>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</si>
  <si>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</si>
  <si>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</si>
  <si>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</si>
  <si>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</si>
  <si>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</si>
  <si>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</si>
  <si>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Nguyễn Văn Hải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</si>
  <si>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</si>
  <si>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</si>
  <si>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</si>
  <si>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</si>
  <si>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</si>
  <si>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</si>
  <si>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</si>
  <si>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</si>
  <si>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</si>
  <si>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</si>
  <si>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</si>
  <si>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</si>
  <si>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</si>
  <si>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</si>
  <si>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</si>
  <si>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</si>
  <si>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</si>
  <si>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</si>
  <si>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</si>
  <si>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</si>
  <si>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</si>
  <si>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</si>
  <si>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</si>
  <si>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</si>
  <si>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</si>
  <si>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</si>
  <si>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</si>
  <si>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</si>
  <si>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</si>
  <si>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</si>
  <si>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</si>
  <si>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</si>
  <si>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</si>
  <si>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</si>
  <si>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</si>
  <si>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</si>
  <si>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</si>
  <si>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</si>
  <si>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</si>
  <si>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</si>
  <si>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</si>
  <si>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</si>
  <si>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</si>
  <si>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</si>
  <si>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</si>
  <si>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</si>
  <si>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</si>
  <si>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</si>
  <si>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</si>
  <si>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</si>
  <si>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</si>
  <si>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</si>
  <si>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</si>
  <si>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</si>
  <si>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</si>
  <si>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</si>
  <si>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</si>
  <si>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</si>
  <si>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</si>
  <si>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</si>
  <si>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</si>
  <si>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</si>
  <si>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</si>
  <si>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</si>
  <si>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</si>
  <si>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</si>
  <si>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</si>
  <si>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</si>
  <si>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</si>
  <si>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</si>
  <si>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</si>
  <si>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</si>
  <si>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</si>
  <si>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</si>
  <si>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</si>
  <si>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</si>
  <si>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</si>
  <si>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</si>
  <si>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</si>
  <si>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</si>
  <si>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</si>
  <si>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</si>
  <si>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</si>
  <si>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</si>
  <si>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</si>
  <si>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</si>
  <si>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</si>
  <si>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</si>
  <si>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</si>
  <si>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</si>
  <si>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</si>
  <si>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</si>
  <si>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</si>
  <si>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</si>
  <si>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</si>
  <si>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</si>
  <si>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</si>
  <si>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</si>
  <si>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</si>
  <si>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</si>
  <si>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</si>
  <si>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</si>
  <si>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</si>
  <si>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</si>
  <si>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</si>
  <si>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</si>
  <si>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</si>
  <si>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</si>
  <si>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</si>
  <si>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</si>
  <si>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</si>
  <si>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</si>
  <si>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</si>
  <si>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Nguyễn Tuấn Anh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</si>
  <si>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</si>
  <si>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</si>
  <si>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</si>
  <si>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</si>
  <si>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</si>
  <si>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</si>
  <si>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</si>
  <si>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</si>
  <si>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</si>
  <si>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</si>
  <si>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</si>
  <si>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</si>
  <si>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</si>
  <si>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</si>
  <si>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20.9.2016</t>
  </si>
  <si>
    <t>75/23.9.2016</t>
  </si>
  <si>
    <t>Lê Thị Châm</t>
  </si>
  <si>
    <t>97/HSPT ngày 30/12/2009 của TAND tỉnh Thái Bình</t>
  </si>
  <si>
    <t>55/09.3.2010</t>
  </si>
  <si>
    <t>Phạt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</si>
  <si>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</si>
  <si>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</si>
  <si>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</si>
  <si>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</si>
  <si>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</si>
  <si>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</si>
  <si>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</si>
  <si>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</si>
  <si>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</si>
  <si>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</si>
  <si>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</si>
  <si>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Án phí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</si>
  <si>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</si>
  <si>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</si>
  <si>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</si>
  <si>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</si>
  <si>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</si>
  <si>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</si>
  <si>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</si>
  <si>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</si>
  <si>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</si>
  <si>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</si>
  <si>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</si>
  <si>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</si>
  <si>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</si>
  <si>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Nguyễn Tiến Dũng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</si>
  <si>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</si>
  <si>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</si>
  <si>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</si>
  <si>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</si>
  <si>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</si>
  <si>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</si>
  <si>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</si>
  <si>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</si>
  <si>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</si>
  <si>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</si>
  <si>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</si>
  <si>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</si>
  <si>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</si>
  <si>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</si>
  <si>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</si>
  <si>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</si>
  <si>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</si>
  <si>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</si>
  <si>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</si>
  <si>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</si>
  <si>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</si>
  <si>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</si>
  <si>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</si>
  <si>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</si>
  <si>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</si>
  <si>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</si>
  <si>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</si>
  <si>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</si>
  <si>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</si>
  <si>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</si>
  <si>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</si>
  <si>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</si>
  <si>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</si>
  <si>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</si>
  <si>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</si>
  <si>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</si>
  <si>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</si>
  <si>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</si>
  <si>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</si>
  <si>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</si>
  <si>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</si>
  <si>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</si>
  <si>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</si>
  <si>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</si>
  <si>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</si>
  <si>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</si>
  <si>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</si>
  <si>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27/6/2016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</si>
  <si>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</si>
  <si>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</si>
  <si>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</si>
  <si>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</si>
  <si>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</si>
  <si>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</si>
  <si>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</si>
  <si>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</si>
  <si>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</si>
  <si>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</si>
  <si>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</si>
  <si>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</si>
  <si>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</si>
  <si>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</si>
  <si>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</si>
  <si>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</si>
  <si>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</si>
  <si>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</si>
  <si>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</si>
  <si>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</si>
  <si>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</si>
  <si>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</si>
  <si>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</si>
  <si>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</si>
  <si>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</si>
  <si>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</si>
  <si>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</si>
  <si>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</si>
  <si>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</si>
  <si>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</si>
  <si>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</si>
  <si>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</si>
  <si>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</si>
  <si>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</si>
  <si>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</si>
  <si>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</si>
  <si>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</si>
  <si>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</si>
  <si>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</si>
  <si>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</si>
  <si>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</si>
  <si>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</si>
  <si>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</si>
  <si>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</si>
  <si>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</si>
  <si>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Phạt: 5.000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</si>
  <si>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</si>
  <si>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</si>
  <si>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</si>
  <si>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</si>
  <si>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</si>
  <si>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</si>
  <si>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</si>
  <si>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</si>
  <si>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</si>
  <si>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</si>
  <si>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</si>
  <si>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</si>
  <si>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</si>
  <si>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</si>
  <si>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</si>
  <si>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</si>
  <si>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</si>
  <si>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</si>
  <si>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</si>
  <si>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</si>
  <si>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</si>
  <si>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</si>
  <si>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</si>
  <si>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</si>
  <si>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</si>
  <si>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</si>
  <si>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</si>
  <si>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</si>
  <si>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</si>
  <si>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</si>
  <si>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AP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</si>
  <si>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</si>
  <si>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</si>
  <si>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</si>
  <si>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</si>
  <si>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</si>
  <si>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</si>
  <si>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</si>
  <si>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</si>
  <si>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Trần Văn Tiến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</si>
  <si>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</si>
  <si>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</si>
  <si>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</si>
  <si>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</si>
  <si>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</si>
  <si>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</si>
  <si>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</si>
  <si>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</si>
  <si>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</si>
  <si>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</si>
  <si>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</si>
  <si>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</si>
  <si>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</si>
  <si>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</si>
  <si>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</si>
  <si>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</si>
  <si>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</si>
  <si>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</si>
  <si>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</si>
  <si>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</si>
  <si>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</si>
  <si>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AP+Phạt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</si>
  <si>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</si>
  <si>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</si>
  <si>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</si>
  <si>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</si>
  <si>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</si>
  <si>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</si>
  <si>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</si>
  <si>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</si>
  <si>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</si>
  <si>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</si>
  <si>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</si>
  <si>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</si>
  <si>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</si>
  <si>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</si>
  <si>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</si>
  <si>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</si>
  <si>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</si>
  <si>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</si>
  <si>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</si>
  <si>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</si>
  <si>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</si>
  <si>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</si>
  <si>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</si>
  <si>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</si>
  <si>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Nguyễn Mạnh Cường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</si>
  <si>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</si>
  <si>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</si>
  <si>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</si>
  <si>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</si>
  <si>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</si>
  <si>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</si>
  <si>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</si>
  <si>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</si>
  <si>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</si>
  <si>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</si>
  <si>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</si>
  <si>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</si>
  <si>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</si>
  <si>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</si>
  <si>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</si>
  <si>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</si>
  <si>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</si>
  <si>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</si>
  <si>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</si>
  <si>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</si>
  <si>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</si>
  <si>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</si>
  <si>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</si>
  <si>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</si>
  <si>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</si>
  <si>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</si>
  <si>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</si>
  <si>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</si>
  <si>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</si>
  <si>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</si>
  <si>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</si>
  <si>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</si>
  <si>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</si>
  <si>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</si>
  <si>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</si>
  <si>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</si>
  <si>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</si>
  <si>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</si>
  <si>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</si>
  <si>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</si>
  <si>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</si>
  <si>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</si>
  <si>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</si>
  <si>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</si>
  <si>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</si>
  <si>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</si>
  <si>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</si>
  <si>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</si>
  <si>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</si>
  <si>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</si>
  <si>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</si>
  <si>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</si>
  <si>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</si>
  <si>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</si>
  <si>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</si>
  <si>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</si>
  <si>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Nguyễn Văn Bình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</si>
  <si>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</si>
  <si>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</si>
  <si>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</si>
  <si>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</si>
  <si>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</si>
  <si>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</si>
  <si>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</si>
  <si>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</si>
  <si>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</si>
  <si>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</si>
  <si>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</si>
  <si>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</si>
  <si>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</si>
  <si>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</si>
  <si>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</si>
  <si>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</si>
  <si>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</si>
  <si>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</si>
  <si>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</si>
  <si>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</si>
  <si>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</si>
  <si>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</si>
  <si>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</si>
  <si>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</si>
  <si>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</si>
  <si>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</si>
  <si>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</si>
  <si>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</si>
  <si>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</si>
  <si>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</si>
  <si>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</si>
  <si>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</si>
  <si>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</si>
  <si>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</si>
  <si>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</si>
  <si>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</si>
  <si>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</si>
  <si>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</si>
  <si>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</si>
  <si>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</si>
  <si>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</si>
  <si>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</si>
  <si>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</si>
  <si>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</si>
  <si>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</si>
  <si>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</si>
  <si>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</si>
  <si>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</si>
  <si>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</si>
  <si>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</si>
  <si>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</si>
  <si>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</si>
  <si>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</si>
  <si>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</si>
  <si>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</si>
  <si>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</si>
  <si>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</si>
  <si>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</si>
  <si>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</si>
  <si>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</si>
  <si>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</si>
  <si>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</si>
  <si>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</si>
  <si>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</si>
  <si>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</si>
  <si>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</si>
  <si>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</si>
  <si>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</si>
  <si>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</si>
  <si>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</si>
  <si>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Phạm Văn Thủy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</si>
  <si>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</si>
  <si>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</si>
  <si>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</si>
  <si>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</si>
  <si>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</si>
  <si>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</si>
  <si>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</si>
  <si>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</si>
  <si>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</si>
  <si>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</si>
  <si>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</si>
  <si>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</si>
  <si>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</si>
  <si>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</si>
  <si>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</si>
  <si>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</si>
  <si>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</si>
  <si>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</si>
  <si>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</si>
  <si>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</si>
  <si>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</si>
  <si>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</si>
  <si>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</si>
  <si>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</si>
  <si>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</si>
  <si>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</si>
  <si>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</si>
  <si>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</si>
  <si>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</si>
  <si>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</si>
  <si>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</si>
  <si>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</si>
  <si>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</si>
  <si>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</si>
  <si>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</si>
  <si>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</si>
  <si>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</si>
  <si>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</si>
  <si>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</si>
  <si>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</si>
  <si>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</si>
  <si>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</si>
  <si>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</si>
  <si>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</si>
  <si>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</si>
  <si>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</si>
  <si>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</si>
  <si>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</si>
  <si>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</si>
  <si>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</si>
  <si>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</si>
  <si>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</si>
  <si>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</si>
  <si>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</si>
  <si>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</si>
  <si>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</si>
  <si>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</si>
  <si>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</si>
  <si>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</si>
  <si>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</si>
  <si>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</si>
  <si>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</si>
  <si>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</si>
  <si>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</si>
  <si>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</si>
  <si>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</si>
  <si>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</si>
  <si>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</si>
  <si>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</si>
  <si>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</si>
  <si>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</si>
  <si>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</si>
  <si>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</si>
  <si>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Nguyễn Văn Sơn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</si>
  <si>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</si>
  <si>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</si>
  <si>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</si>
  <si>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</si>
  <si>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</si>
  <si>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</si>
  <si>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</si>
  <si>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</si>
  <si>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</si>
  <si>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</si>
  <si>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</si>
  <si>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Nguyễn Thị Hoa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</si>
  <si>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</si>
  <si>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</si>
  <si>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</si>
  <si>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</si>
  <si>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</si>
  <si>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</si>
  <si>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</si>
  <si>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</si>
  <si>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</si>
  <si>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</si>
  <si>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</si>
  <si>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</si>
  <si>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</si>
  <si>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</si>
  <si>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</si>
  <si>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</si>
  <si>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</si>
  <si>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</si>
  <si>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</si>
  <si>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</si>
  <si>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</si>
  <si>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</si>
  <si>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</si>
  <si>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</si>
  <si>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</si>
  <si>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</si>
  <si>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63/21,12,2012</t>
  </si>
  <si>
    <t>09,03,2017</t>
  </si>
  <si>
    <t>32/12,3,2017</t>
  </si>
  <si>
    <t>Hoàng Thị Thao</t>
  </si>
  <si>
    <t>33/12,3,2017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</si>
  <si>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</si>
  <si>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</si>
  <si>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</si>
  <si>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</si>
  <si>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01/03.3.2017</t>
  </si>
  <si>
    <t>Đặng Đình Chung</t>
  </si>
  <si>
    <t>Điệp Nông, Hưng Hà</t>
  </si>
  <si>
    <t>74/HSST/2014 ngày 30/10/2014 TAND Hưng Hà</t>
  </si>
  <si>
    <t>58/24.12.2014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</si>
  <si>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</si>
  <si>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</si>
  <si>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</si>
  <si>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</si>
  <si>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</si>
  <si>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Ap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</si>
  <si>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</si>
  <si>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</si>
  <si>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</si>
  <si>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</si>
  <si>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</si>
  <si>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</si>
  <si>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</si>
  <si>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</si>
  <si>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</si>
  <si>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</si>
  <si>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</si>
  <si>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</si>
  <si>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</si>
  <si>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</si>
  <si>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</si>
  <si>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</si>
  <si>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</si>
  <si>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</si>
  <si>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</si>
  <si>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</si>
  <si>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</si>
  <si>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</si>
  <si>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</si>
  <si>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</si>
  <si>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</si>
  <si>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</si>
  <si>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</si>
  <si>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</si>
  <si>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</si>
  <si>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</si>
  <si>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</si>
  <si>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</si>
  <si>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</si>
  <si>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</si>
  <si>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</si>
  <si>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</si>
  <si>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</si>
  <si>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</si>
  <si>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</si>
  <si>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</si>
  <si>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</si>
  <si>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15/8/2016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</si>
  <si>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</si>
  <si>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</si>
  <si>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</si>
  <si>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</si>
  <si>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</si>
  <si>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</si>
  <si>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</si>
  <si>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</si>
  <si>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</si>
  <si>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</si>
  <si>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</si>
  <si>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</si>
  <si>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</si>
  <si>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</si>
  <si>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</si>
  <si>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</si>
  <si>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</si>
  <si>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</si>
  <si>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</si>
  <si>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</si>
  <si>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</si>
  <si>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</si>
  <si>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</si>
  <si>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</si>
  <si>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</si>
  <si>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</si>
  <si>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</si>
  <si>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</si>
  <si>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</si>
  <si>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</si>
  <si>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</si>
  <si>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</si>
  <si>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40-23/10/2015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</si>
  <si>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</si>
  <si>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</si>
  <si>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</si>
  <si>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</si>
  <si>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</si>
  <si>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</si>
  <si>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</si>
  <si>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</si>
  <si>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</si>
  <si>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</si>
  <si>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</si>
  <si>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</si>
  <si>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</si>
  <si>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</si>
  <si>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</si>
  <si>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</si>
  <si>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</si>
  <si>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</si>
  <si>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</si>
  <si>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</si>
  <si>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</si>
  <si>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</si>
  <si>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</si>
  <si>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</si>
  <si>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</si>
  <si>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</si>
  <si>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</si>
  <si>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</si>
  <si>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</si>
  <si>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</si>
  <si>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</si>
  <si>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</si>
  <si>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</si>
  <si>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</si>
  <si>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</si>
  <si>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</si>
  <si>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</si>
  <si>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</si>
  <si>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</si>
  <si>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</si>
  <si>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</si>
  <si>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</si>
  <si>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</si>
  <si>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</si>
  <si>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</si>
  <si>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</si>
  <si>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</si>
  <si>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</si>
  <si>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</si>
  <si>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</si>
  <si>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</si>
  <si>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</si>
  <si>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</si>
  <si>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</si>
  <si>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</si>
  <si>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</si>
  <si>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</si>
  <si>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</si>
  <si>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</si>
  <si>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</si>
  <si>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</si>
  <si>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</si>
  <si>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</si>
  <si>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</si>
  <si>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</si>
  <si>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</si>
  <si>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</si>
  <si>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</si>
  <si>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</si>
  <si>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</si>
  <si>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</si>
  <si>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</si>
  <si>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</si>
  <si>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</si>
  <si>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</si>
  <si>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</si>
  <si>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</si>
  <si>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</si>
  <si>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</si>
  <si>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</si>
  <si>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</si>
  <si>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</si>
  <si>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</si>
  <si>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</si>
  <si>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</si>
  <si>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</si>
  <si>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</si>
  <si>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 xml:space="preserve"> Phạt</t>
  </si>
  <si>
    <t>22/6/2017</t>
  </si>
  <si>
    <t>VŨ ĐẠI SANH</t>
  </si>
  <si>
    <t>Tiến Đức Hưng hà</t>
  </si>
  <si>
    <t>29/HSST/2017 ngày 25.4.2017 của TAND Hưng Hà</t>
  </si>
  <si>
    <t>130/03.05.2017</t>
  </si>
  <si>
    <t>Truy thu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</si>
  <si>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</si>
  <si>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</si>
  <si>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</si>
  <si>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</si>
  <si>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</si>
  <si>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</si>
  <si>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</si>
  <si>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</si>
  <si>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</si>
  <si>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</si>
  <si>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</si>
  <si>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</si>
  <si>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27/7/2017</t>
  </si>
  <si>
    <t>HOÀNG ĐÌNH HÙNG</t>
  </si>
  <si>
    <t>39/HSST/ngay 31/5/2017-TA Quỳnh Phụ-TB</t>
  </si>
  <si>
    <t>178-18/8/2017</t>
  </si>
  <si>
    <t>Án phi+SC</t>
  </si>
  <si>
    <t>28/7/2017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</si>
  <si>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</si>
  <si>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</si>
  <si>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</si>
  <si>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</si>
  <si>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</si>
  <si>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</si>
  <si>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</si>
  <si>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</si>
  <si>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</si>
  <si>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</si>
  <si>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</si>
  <si>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</si>
  <si>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</si>
  <si>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</si>
  <si>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</si>
  <si>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</si>
  <si>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</si>
  <si>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</si>
  <si>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</si>
  <si>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</si>
  <si>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</si>
  <si>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</si>
  <si>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</si>
  <si>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</si>
  <si>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</si>
  <si>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</si>
  <si>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</si>
  <si>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</si>
  <si>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</si>
  <si>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</si>
  <si>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</si>
  <si>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</si>
  <si>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</si>
  <si>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</si>
  <si>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</si>
  <si>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</si>
  <si>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</si>
  <si>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</si>
  <si>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</si>
  <si>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</si>
  <si>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</si>
  <si>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</si>
  <si>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</si>
  <si>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</si>
  <si>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</si>
  <si>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</si>
  <si>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</si>
  <si>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</si>
  <si>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</si>
  <si>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</si>
  <si>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</si>
  <si>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</si>
  <si>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</si>
  <si>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</si>
  <si>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</si>
  <si>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</si>
  <si>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</si>
  <si>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</si>
  <si>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</si>
  <si>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</si>
  <si>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</si>
  <si>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</si>
  <si>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</si>
  <si>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</si>
  <si>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</si>
  <si>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</si>
  <si>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</si>
  <si>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</si>
  <si>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</si>
  <si>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</si>
  <si>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</si>
  <si>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</si>
  <si>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</si>
  <si>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</si>
  <si>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</si>
  <si>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</si>
  <si>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</si>
  <si>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</si>
  <si>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</si>
  <si>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</si>
  <si>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</si>
  <si>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</si>
  <si>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</si>
  <si>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</si>
  <si>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</si>
  <si>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</si>
  <si>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</si>
  <si>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</si>
  <si>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</si>
  <si>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</si>
  <si>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</si>
  <si>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</si>
  <si>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</si>
  <si>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</si>
  <si>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</si>
  <si>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</si>
  <si>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</si>
  <si>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</si>
  <si>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</si>
  <si>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</si>
  <si>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</si>
  <si>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</si>
  <si>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Vũ Văn Sơn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</si>
  <si>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</si>
  <si>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</si>
  <si>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</si>
  <si>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</si>
  <si>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</si>
  <si>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</si>
  <si>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</si>
  <si>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</si>
  <si>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</si>
  <si>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</si>
  <si>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</si>
  <si>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</si>
  <si>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</si>
  <si>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</si>
  <si>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</si>
  <si>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</si>
  <si>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</si>
  <si>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</si>
  <si>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</si>
  <si>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</si>
  <si>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</si>
  <si>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</si>
  <si>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</si>
  <si>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</si>
  <si>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</si>
  <si>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</si>
  <si>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</si>
  <si>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</si>
  <si>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</si>
  <si>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</si>
  <si>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</si>
  <si>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</si>
  <si>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</si>
  <si>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</si>
  <si>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</si>
  <si>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</si>
  <si>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</si>
  <si>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</si>
  <si>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</si>
  <si>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</si>
  <si>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</si>
  <si>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</si>
  <si>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</si>
  <si>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</si>
  <si>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</si>
  <si>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</si>
  <si>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</si>
  <si>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</si>
  <si>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</si>
  <si>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</si>
  <si>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</si>
  <si>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</si>
  <si>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</si>
  <si>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</si>
  <si>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</si>
  <si>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</si>
  <si>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</si>
  <si>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</si>
  <si>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</si>
  <si>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</si>
  <si>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</si>
  <si>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</si>
  <si>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</si>
  <si>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</si>
  <si>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</si>
  <si>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</si>
  <si>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</si>
  <si>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</si>
  <si>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</si>
  <si>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</si>
  <si>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</si>
  <si>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</si>
  <si>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</si>
  <si>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Canh Tân</t>
  </si>
  <si>
    <t>173-03/10/2013 của TAND tỉnh Hưng Yên</t>
  </si>
  <si>
    <t>15- 06/10/2017</t>
  </si>
  <si>
    <t>21/26.6.2017</t>
  </si>
  <si>
    <t>14- 06/10/2017</t>
  </si>
  <si>
    <t>Trần Văn Học</t>
  </si>
  <si>
    <t>87/25,10,2017 TAND hưng Hà</t>
  </si>
  <si>
    <t>85- 05.12.,2017</t>
  </si>
  <si>
    <t>ap + Phạt</t>
  </si>
  <si>
    <t>05/18,4,2018</t>
  </si>
  <si>
    <t>Trần Văn Thiên</t>
  </si>
  <si>
    <t>86-- 05.12.,2017</t>
  </si>
  <si>
    <t>06/18,8,2018</t>
  </si>
  <si>
    <t>Lưu Vĩnh Thái</t>
  </si>
  <si>
    <t>87- 05.12.,2017</t>
  </si>
  <si>
    <t>07/18,4,2018</t>
  </si>
  <si>
    <t>Nguyễn Đình Sơn</t>
  </si>
  <si>
    <t>46/23,6,2017 TAND hưng Hà</t>
  </si>
  <si>
    <t>105-16,01,2018</t>
  </si>
  <si>
    <t>24,4,2018</t>
  </si>
  <si>
    <t>08/24,4,2018</t>
  </si>
  <si>
    <t>Nguyễn Văn Đại</t>
  </si>
  <si>
    <t>106-16,01,2018</t>
  </si>
  <si>
    <t>09/24,4,2018</t>
  </si>
  <si>
    <t>Nguyễn Đình Hiển</t>
  </si>
  <si>
    <t>107-16,01,2018</t>
  </si>
  <si>
    <t>10/24,4,2018</t>
  </si>
  <si>
    <t>Vũ Xuân Vịnh</t>
  </si>
  <si>
    <t xml:space="preserve"> Hùng Dũng, Hưng hà</t>
  </si>
  <si>
    <t>17/7/2017 của TANDtỉnh Thái Nguyên</t>
  </si>
  <si>
    <t>11-06/10/2017</t>
  </si>
  <si>
    <t>06/20,4,2018</t>
  </si>
  <si>
    <t>Nguyễn Tuự Quỳ</t>
  </si>
  <si>
    <t>50/12,7,2017 TAND Hưng Hà</t>
  </si>
  <si>
    <t>70-29/11/2017</t>
  </si>
  <si>
    <t>11/24,4,2018</t>
  </si>
  <si>
    <t>Nguyễn Công Phong</t>
  </si>
  <si>
    <t>71-29/11/2017</t>
  </si>
  <si>
    <t>12/24,4,2014</t>
  </si>
  <si>
    <t>Dương Như Thuyết</t>
  </si>
  <si>
    <t>75/29,9,2017 TAND huyện Hưng Hà</t>
  </si>
  <si>
    <t>75/29-11-2017</t>
  </si>
  <si>
    <t>13/24,4,2014</t>
  </si>
  <si>
    <t>Đòa Công Bẩy</t>
  </si>
  <si>
    <t>76/29-11-2017</t>
  </si>
  <si>
    <t>14/24,4,2014</t>
  </si>
  <si>
    <t>Trần Nguyễn Quyết</t>
  </si>
  <si>
    <t>77/29-11-2017</t>
  </si>
  <si>
    <t>15/24,4,2014</t>
  </si>
  <si>
    <t>Nguyễn Hữu Nhiễu</t>
  </si>
  <si>
    <t>Khu Nhân Cầu 1, TT Hưng Hà</t>
  </si>
  <si>
    <t>04/03,7,2017 TAND huyện Hưng Hà</t>
  </si>
  <si>
    <t>11/21-9-2017</t>
  </si>
  <si>
    <t>Án phi</t>
  </si>
  <si>
    <t>16/21,7,2018</t>
  </si>
  <si>
    <t>Trần Quốc Thắng</t>
  </si>
  <si>
    <t>Xã Hồng Minh, Hưng Hà</t>
  </si>
  <si>
    <t>10/08,02,2018 TAND huyện Hưng Hà</t>
  </si>
  <si>
    <t>149/06,4,2018</t>
  </si>
  <si>
    <t>17/21,7,2018</t>
  </si>
  <si>
    <t>Nguyễn Quốc Dũng</t>
  </si>
  <si>
    <t>150/06,4,2018</t>
  </si>
  <si>
    <t>18/21,7,2018</t>
  </si>
  <si>
    <t>Nguyễn Văn Khuông</t>
  </si>
  <si>
    <t>151/06,4,2018</t>
  </si>
  <si>
    <t>19/21,7,2018</t>
  </si>
  <si>
    <t>Nguyễn Văn Huưởng</t>
  </si>
  <si>
    <t>152/06,4,2018</t>
  </si>
  <si>
    <t>20/21,7,2018</t>
  </si>
  <si>
    <t>Nguyễn Văn Diểm</t>
  </si>
  <si>
    <t>153/06,4,2018</t>
  </si>
  <si>
    <t>21/21,7,2018</t>
  </si>
  <si>
    <t>Vũ Đình Dương</t>
  </si>
  <si>
    <t xml:space="preserve">Thị Trấn Hưng Nhân </t>
  </si>
  <si>
    <t>08/05,02,2018 TAND huyện Hưng Hà</t>
  </si>
  <si>
    <t>157/06,4,2018</t>
  </si>
  <si>
    <t>22/21,7,2018</t>
  </si>
  <si>
    <t>Trần Văn Mạnh</t>
  </si>
  <si>
    <t>23/21,7,2018</t>
  </si>
  <si>
    <t>Phạm Văn Tiến</t>
  </si>
  <si>
    <t>24/28,8,2018</t>
  </si>
  <si>
    <t>Lê Đình Trung</t>
  </si>
  <si>
    <t>26/28,8,2028</t>
  </si>
  <si>
    <t>Lê Đình Tùng</t>
  </si>
  <si>
    <t>27/28,8,2018</t>
  </si>
  <si>
    <t>Hoàng Văn Quyết</t>
  </si>
  <si>
    <t>28/28,8,2018</t>
  </si>
  <si>
    <t>Nguyễn Văn Thường</t>
  </si>
  <si>
    <t>29/28,8,2018</t>
  </si>
  <si>
    <t>Nguyễn Văn Thái</t>
  </si>
  <si>
    <t>Minh Hòa, hưng àh</t>
  </si>
  <si>
    <t>17/14,3,2016 TAND huyện Hưng Hà</t>
  </si>
  <si>
    <t>177/27,4,2016</t>
  </si>
  <si>
    <t>30/28,8,2018</t>
  </si>
  <si>
    <t>Nguyễn Quốc Hùng</t>
  </si>
  <si>
    <t>215/11,4,2018TAND Thành Phố hà Nội</t>
  </si>
  <si>
    <t>201.15,62018</t>
  </si>
  <si>
    <t>31/28,8,2018</t>
  </si>
  <si>
    <t>Bùi Quang Điến</t>
  </si>
  <si>
    <t>04/19,01,2018 TAND hưng Hà</t>
  </si>
  <si>
    <t>202/17.5.,2018</t>
  </si>
  <si>
    <t>7000</t>
  </si>
  <si>
    <t>33/28,8,2018</t>
  </si>
  <si>
    <t>Nguyễn Hữu Hạnh</t>
  </si>
  <si>
    <t>5000</t>
  </si>
  <si>
    <t>34/28,8,2018</t>
  </si>
  <si>
    <t>Bùi Văn Hậu</t>
  </si>
  <si>
    <t>206/09,12,2015 TAND TPThái Bình</t>
  </si>
  <si>
    <t>222/25,7,2018</t>
  </si>
  <si>
    <t>35/28,8,2018</t>
  </si>
  <si>
    <t>Nguyễn Văn Điệp</t>
  </si>
  <si>
    <t>01/19,01,2018 TAND Kim Động, Hưng Yên</t>
  </si>
  <si>
    <t>231/20,8,2018</t>
  </si>
  <si>
    <t>36/28,8,2018</t>
  </si>
  <si>
    <t>Phạm Thanh Luân</t>
  </si>
  <si>
    <t>Dđoan Hùng, Hưng Hà</t>
  </si>
  <si>
    <t>202/17,5,2018</t>
  </si>
  <si>
    <t>37/28,8,2018</t>
  </si>
  <si>
    <t>Nguyễn Văn Hạnh</t>
  </si>
  <si>
    <t>Đoan Hùng, hưng  hà</t>
  </si>
  <si>
    <t>206/17.5.2018</t>
  </si>
  <si>
    <t>38/28,8,2018</t>
  </si>
  <si>
    <t>Phạm Tiến Thành</t>
  </si>
  <si>
    <t>TT Hưng Hà</t>
  </si>
  <si>
    <t>40/26.10.2016 TAND tỉnh Thái BÌnh</t>
  </si>
  <si>
    <t>17/09.10.2018</t>
  </si>
  <si>
    <t>phạt</t>
  </si>
  <si>
    <t>22/10/2018</t>
  </si>
  <si>
    <t>01,22.10.2018</t>
  </si>
  <si>
    <t xml:space="preserve">Phạm Quang Hưng </t>
  </si>
  <si>
    <t xml:space="preserve"> Hồng Minh</t>
  </si>
  <si>
    <t>18/09.10.2018</t>
  </si>
  <si>
    <t>02,22.10.2018</t>
  </si>
  <si>
    <t xml:space="preserve">Vũ Thị Huệ </t>
  </si>
  <si>
    <t>19/09.10.2018</t>
  </si>
  <si>
    <t>03,22.10.2018</t>
  </si>
  <si>
    <t>Tô Bá Hưng</t>
  </si>
  <si>
    <t>40/08.02.2016 TAND tỉnh Thái BÌnh</t>
  </si>
  <si>
    <t>20/09.10.2018</t>
  </si>
  <si>
    <t>04,22.10.2018</t>
  </si>
  <si>
    <t>Nguyễn Văn Hưởng</t>
  </si>
  <si>
    <t>10/19,01,2018 TAND hưng Hà</t>
  </si>
  <si>
    <t>153/06.04.2018</t>
  </si>
  <si>
    <t>05,22.10.2018</t>
  </si>
  <si>
    <t>Trần Văn Ngọc</t>
  </si>
  <si>
    <t>Thôn Man Đích, xã Vũ Lễ, huyện KX, TB</t>
  </si>
  <si>
    <t>37/HSST 23.7.2015 TAND Kiến Xương,TB</t>
  </si>
  <si>
    <t>181/QĐ-CCTHA 9.9.2015</t>
  </si>
  <si>
    <t>AP+Phạt: 3.2000</t>
  </si>
  <si>
    <t>05.6.2015</t>
  </si>
  <si>
    <t>179/QĐ-CCTHA 24.9.2015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</si>
  <si>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</si>
  <si>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</si>
  <si>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</si>
  <si>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</si>
  <si>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</si>
  <si>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</si>
  <si>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</si>
  <si>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</si>
  <si>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</si>
  <si>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</si>
  <si>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</si>
  <si>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</si>
  <si>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</si>
  <si>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</si>
  <si>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</si>
  <si>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</si>
  <si>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</si>
  <si>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</si>
  <si>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07.4.2016</t>
  </si>
  <si>
    <t>196
08.4.2016</t>
  </si>
  <si>
    <t>Trần Mạnh Hùng</t>
  </si>
  <si>
    <t>Thôn Đoài,
xã Hòa Bình,
huyện KX,
tỉnh TB</t>
  </si>
  <si>
    <t>33
29.7.2010
TAND KX</t>
  </si>
  <si>
    <t>97
16.9.2010</t>
  </si>
  <si>
    <t>AP: 200
Phạt: 5.000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</si>
  <si>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</si>
  <si>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</si>
  <si>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</si>
  <si>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</si>
  <si>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</si>
  <si>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</si>
  <si>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</si>
  <si>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</si>
  <si>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</si>
  <si>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</si>
  <si>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</si>
  <si>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</si>
  <si>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</si>
  <si>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</si>
  <si>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</si>
  <si>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</si>
  <si>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</si>
  <si>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</si>
  <si>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</si>
  <si>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</si>
  <si>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</si>
  <si>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Phạt:5.000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</si>
  <si>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</si>
  <si>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</si>
  <si>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</si>
  <si>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</si>
  <si>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</si>
  <si>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</si>
  <si>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</si>
  <si>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</si>
  <si>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</si>
  <si>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</si>
  <si>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</si>
  <si>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</si>
  <si>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</si>
  <si>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</si>
  <si>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</si>
  <si>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</si>
  <si>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</si>
  <si>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</si>
  <si>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</si>
  <si>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</si>
  <si>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</si>
  <si>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</si>
  <si>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</si>
  <si>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</si>
  <si>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</si>
  <si>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</si>
  <si>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</si>
  <si>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</si>
  <si>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</si>
  <si>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</si>
  <si>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</si>
  <si>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</si>
  <si>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</si>
  <si>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</si>
  <si>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</si>
  <si>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21.4.2016</t>
  </si>
  <si>
    <t>201/QĐ-CCTHA 25.4.2016</t>
  </si>
  <si>
    <t>Lê Xuân Thái</t>
  </si>
  <si>
    <t>41/25.8.2015 
TAND Huyện Kiến Xương, Tỉnh TB</t>
  </si>
  <si>
    <t>01/QĐ-CCTHA 07.10.2015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</si>
  <si>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</si>
  <si>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</si>
  <si>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</si>
  <si>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</si>
  <si>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</si>
  <si>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Phạt: 7.000</t>
  </si>
  <si>
    <t>200/QĐ-CCTHA 25.4.2016</t>
  </si>
  <si>
    <t>27/24.9.2015 
TAND Huyện Như Xuân, Tỉnh Thanh Hóa</t>
  </si>
  <si>
    <t>37/QĐ-CCTHA 15.12.2015</t>
  </si>
  <si>
    <t>AP: 200</t>
  </si>
  <si>
    <t>210/QĐ-CCTHA 29.4.2016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</si>
  <si>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</si>
  <si>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</si>
  <si>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</si>
  <si>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</si>
  <si>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</si>
  <si>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</si>
  <si>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</si>
  <si>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</si>
  <si>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</si>
  <si>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</si>
  <si>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</si>
  <si>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</si>
  <si>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</si>
  <si>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</si>
  <si>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</si>
  <si>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</si>
  <si>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</si>
  <si>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</si>
  <si>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</si>
  <si>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</si>
  <si>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</si>
  <si>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</si>
  <si>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</si>
  <si>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</si>
  <si>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</si>
  <si>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</si>
  <si>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</si>
  <si>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</si>
  <si>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</si>
  <si>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</si>
  <si>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</si>
  <si>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</si>
  <si>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</si>
  <si>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</si>
  <si>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</si>
  <si>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48/22.9.2017</t>
  </si>
  <si>
    <t>Phạm Thìn</t>
  </si>
  <si>
    <t>Thôn Phú Ân, xã Lê Lợi, KX, TB</t>
  </si>
  <si>
    <t>16/HSST 27.4.2017 TAKX</t>
  </si>
  <si>
    <t>132/07.6.2017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</si>
  <si>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</si>
  <si>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</si>
  <si>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</si>
  <si>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</si>
  <si>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</si>
  <si>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Phạt: 3.000</t>
  </si>
  <si>
    <t>294/QĐ-CCTHA 26.9.2016</t>
  </si>
  <si>
    <t>xã Quốc Tuấn,
huyện KX, tỉnh TB</t>
  </si>
  <si>
    <t>18/HSST 4.5.2017
TAND H. Kiến Xương, TB</t>
  </si>
  <si>
    <t>140/QĐ-CCTHA 16.6.2017</t>
  </si>
  <si>
    <t>12.4.2018</t>
  </si>
  <si>
    <t>17/12.4.2018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</si>
  <si>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</si>
  <si>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</si>
  <si>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</si>
  <si>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</si>
  <si>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</si>
  <si>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</si>
  <si>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</si>
  <si>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</si>
  <si>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</si>
  <si>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</si>
  <si>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</si>
  <si>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</si>
  <si>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</si>
  <si>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</si>
  <si>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2.439</t>
  </si>
  <si>
    <t>133/QĐ-CCTHA 22.9.2015</t>
  </si>
  <si>
    <t>03/HSST 18.3.2013 TAND KX,TB</t>
  </si>
  <si>
    <t>90/QĐ-CCTHA 21.6.2013</t>
  </si>
  <si>
    <t>AP: 2.863</t>
  </si>
  <si>
    <t>134/QĐ-CCTHA 22.9.2015</t>
  </si>
  <si>
    <t>Vũ Tiến Bách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</si>
  <si>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</si>
  <si>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</si>
  <si>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</si>
  <si>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</si>
  <si>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</si>
  <si>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</si>
  <si>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</si>
  <si>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</si>
  <si>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</si>
  <si>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</si>
  <si>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</si>
  <si>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</si>
  <si>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</si>
  <si>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</si>
  <si>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21.9.2010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</si>
  <si>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</si>
  <si>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</si>
  <si>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</si>
  <si>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</si>
  <si>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</si>
  <si>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</si>
  <si>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Phạt: 10.000</t>
  </si>
  <si>
    <t>128/QĐ-CCTHA 21.9.2015</t>
  </si>
  <si>
    <t>Trần Công Bồng</t>
  </si>
  <si>
    <t>56/HSST 20.12.2013 TAND KX,TB</t>
  </si>
  <si>
    <t>37/QĐ-CCTHA 17.02.2014</t>
  </si>
  <si>
    <t>AP: 200
Phạt: 7.000</t>
  </si>
  <si>
    <t>132/QĐ-CCTHA 22.9.2015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</si>
  <si>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</si>
  <si>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</si>
  <si>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</si>
  <si>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</si>
  <si>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</si>
  <si>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</si>
  <si>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</si>
  <si>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</si>
  <si>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43/HSST 15.9.2015
TAND KX, TB</t>
  </si>
  <si>
    <t>63/QĐ-CCTHA 24.2.2016</t>
  </si>
  <si>
    <t xml:space="preserve">APHS:200
APDS:200
</t>
  </si>
  <si>
    <t>06.9.2016</t>
  </si>
  <si>
    <t>251/QĐ-CCTHA 06.9.2016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</si>
  <si>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</si>
  <si>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</si>
  <si>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</si>
  <si>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</si>
  <si>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</si>
  <si>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22.3.2017</t>
  </si>
  <si>
    <t>156/QĐ-CCTHA 23.9.2015</t>
  </si>
  <si>
    <t>Trần Ngọc Dinh</t>
  </si>
  <si>
    <t>50/HSST 03.3.2016 TAND TP Thái Bình</t>
  </si>
  <si>
    <t>11/QĐ-CCTHA 06.10.2016</t>
  </si>
  <si>
    <t>25.6.2018</t>
  </si>
  <si>
    <t>32/25.6.2018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</si>
  <si>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</si>
  <si>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</si>
  <si>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</si>
  <si>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</si>
  <si>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</si>
  <si>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</si>
  <si>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</si>
  <si>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</si>
  <si>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</si>
  <si>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Lương Đình Chất</t>
  </si>
  <si>
    <t>xã Vũ Lễ, huyện Kiến Xương, Thái Bình</t>
  </si>
  <si>
    <t>76/HSST    14.12.2018 TAND H. Kiến Xương, Thái Bình</t>
  </si>
  <si>
    <t>93/QĐ-CCTHA 17.4.2018</t>
  </si>
  <si>
    <t>AP: 200       Phạt: 3.000</t>
  </si>
  <si>
    <t>31/21.6.2018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</si>
  <si>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</si>
  <si>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</si>
  <si>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</si>
  <si>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</si>
  <si>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</si>
  <si>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</si>
  <si>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</si>
  <si>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</si>
  <si>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</si>
  <si>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</si>
  <si>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</si>
  <si>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</si>
  <si>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</si>
  <si>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</si>
  <si>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</si>
  <si>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199/QĐ-CCTHA 25.4.2016</t>
  </si>
  <si>
    <t>Thôn Trực Tầm,
xã Trà Giang,
huyện KX, TB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</si>
  <si>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</si>
  <si>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</si>
  <si>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</si>
  <si>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</si>
  <si>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</si>
  <si>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</si>
  <si>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</si>
  <si>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</si>
  <si>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</si>
  <si>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</si>
  <si>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</si>
  <si>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</si>
  <si>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</si>
  <si>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</si>
  <si>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</si>
  <si>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227/QĐ-CCTHA 01.9.2016</t>
  </si>
  <si>
    <t>Lại Thế Anh</t>
  </si>
  <si>
    <t>135/LHST 03/11/2015 TAKX</t>
  </si>
  <si>
    <t>176/QĐ-CCTHA 29/5/2017</t>
  </si>
  <si>
    <t>CDNC: 20000</t>
  </si>
  <si>
    <t>30/QĐ-CCTHA 19.6.2017</t>
  </si>
  <si>
    <t>Nguyễn Văn Ảnh, Nguyễn Thị Nguyệt - Vũ Hòa</t>
  </si>
  <si>
    <t>Thôn 4, xã Vũ Hòa, KX,TB</t>
  </si>
  <si>
    <t xml:space="preserve">       02/TM        21.6.2018 TAKX</t>
  </si>
  <si>
    <t>05/30.7.2018</t>
  </si>
  <si>
    <t>AP: 67.512</t>
  </si>
  <si>
    <t>22/8/2018</t>
  </si>
  <si>
    <t>48/22.8.2018</t>
  </si>
  <si>
    <t xml:space="preserve">Mai Văn Luân </t>
  </si>
  <si>
    <t>xã Vũ Sơn, huyện Kiến Xương,   Thái Bình</t>
  </si>
  <si>
    <t>961/HSPT 30.12.2018 TATB</t>
  </si>
  <si>
    <t>87/3.4.2018</t>
  </si>
  <si>
    <t>3.8.2018</t>
  </si>
  <si>
    <t>38/3.8.2018</t>
  </si>
  <si>
    <t>Phùng Thị Thanh</t>
  </si>
  <si>
    <t>72/HSST    30/12/2014 TAKX</t>
  </si>
  <si>
    <t>61/03.02.2015</t>
  </si>
  <si>
    <t>Bồi thường: 316.500</t>
  </si>
  <si>
    <t>13/9/2018</t>
  </si>
  <si>
    <t>54/13.9.2018</t>
  </si>
  <si>
    <t>62/03.02.2016</t>
  </si>
  <si>
    <t>AP: 15.825</t>
  </si>
  <si>
    <t>55/13.9.2018</t>
  </si>
  <si>
    <t>Trần Ngọc Giáp</t>
  </si>
  <si>
    <t>76/HSST    14/12/2017 TAKX</t>
  </si>
  <si>
    <t>95/17.4.2018</t>
  </si>
  <si>
    <t>AP: 200       Phạt: 5.000</t>
  </si>
  <si>
    <t>56/13.9.2018</t>
  </si>
  <si>
    <t>Trần Xuân Bằng</t>
  </si>
  <si>
    <t>94/17.4.2018</t>
  </si>
  <si>
    <t>57/13.9.2018</t>
  </si>
  <si>
    <t>Phạm Văn Hiếu</t>
  </si>
  <si>
    <t>xã Vũ An, huyện Kiến Xương, tỉnh Thái Bình</t>
  </si>
  <si>
    <t xml:space="preserve">   27/HNGĐ     15/8/2013    TAKX</t>
  </si>
  <si>
    <t>41/16.10.2013</t>
  </si>
  <si>
    <t>CDNC: 22.400</t>
  </si>
  <si>
    <t>17/9/2018</t>
  </si>
  <si>
    <t>62/18.8.2018</t>
  </si>
  <si>
    <t>UBND xã Hòa bình</t>
  </si>
  <si>
    <t>xã Hòa Bình, huyện Kiến Xương, tỉnh Thái Bình</t>
  </si>
  <si>
    <t xml:space="preserve">       12/HSPT                17/4/2014          TA tỉnh TB</t>
  </si>
  <si>
    <t>06/16.10.2015</t>
  </si>
  <si>
    <t>AP: 1.500      HT NN: 28.000</t>
  </si>
  <si>
    <t>21/9/2018</t>
  </si>
  <si>
    <t>64/21.8.2018</t>
  </si>
  <si>
    <t>Bùi Văn Nghĩa</t>
  </si>
  <si>
    <t>xã Bình Định, huyện Kiến Xương, tỉnh Thái Bình</t>
  </si>
  <si>
    <t>28/HSST 23.6.2016 TAND Kiến Xương, TB</t>
  </si>
  <si>
    <t>137/8.9.2016</t>
  </si>
  <si>
    <t>23/9/2016</t>
  </si>
  <si>
    <t>273/23.9.2016</t>
  </si>
  <si>
    <t>Trần Văn Duẩn</t>
  </si>
  <si>
    <t>48/HSST 30.12.2010 TAND Kiến Xương,TB</t>
  </si>
  <si>
    <t>53/QĐ-CCTHA 12.5.2011</t>
  </si>
  <si>
    <t>Phạt: 4.700</t>
  </si>
  <si>
    <t>08/10.4.2019</t>
  </si>
  <si>
    <t>Mai Thị Tâm</t>
  </si>
  <si>
    <t xml:space="preserve">              Thôn Đoài              xã Hòa Bình, KX,TB</t>
  </si>
  <si>
    <t xml:space="preserve">    141/HSST            18.8.2006  TA TP Nha Trang</t>
  </si>
  <si>
    <t>212/19.3.2019</t>
  </si>
  <si>
    <t>AP+truy thu: 2.050</t>
  </si>
  <si>
    <t>11.4.2019</t>
  </si>
  <si>
    <t>09/11.4.2019</t>
  </si>
  <si>
    <t xml:space="preserve">            Thôn Nam Sơn         xã Hòa Bình, KX,TB</t>
  </si>
  <si>
    <t xml:space="preserve">17/HSST 20/04/2016 </t>
  </si>
  <si>
    <t>106/13.6.2016</t>
  </si>
  <si>
    <t>Phạt: 6.580</t>
  </si>
  <si>
    <t>10/11.4.2019</t>
  </si>
  <si>
    <t>Trần Văn Huyến</t>
  </si>
  <si>
    <t>42/HSST   24/7/2014      TAKX</t>
  </si>
  <si>
    <t>30/28.11.2014</t>
  </si>
  <si>
    <t>Phạt: 4.900</t>
  </si>
  <si>
    <t>23/5/2019</t>
  </si>
  <si>
    <t>17/23.5.2019</t>
  </si>
  <si>
    <t>117/HNGĐ    15.9.2014 TAKX</t>
  </si>
  <si>
    <t>83/14.1.2016</t>
  </si>
  <si>
    <t>CDNC: 1.500</t>
  </si>
  <si>
    <t>27/5/2019</t>
  </si>
  <si>
    <t>18/27.5.2019</t>
  </si>
  <si>
    <t>Nguyễn Văn Đoàn</t>
  </si>
  <si>
    <t>95/HNGĐ    19.9.2010 TAKX</t>
  </si>
  <si>
    <t>60/20.12.2010</t>
  </si>
  <si>
    <t>CDNC: 17.820</t>
  </si>
  <si>
    <t>19/27.5.2019</t>
  </si>
  <si>
    <t>Trần Ngọc Du</t>
  </si>
  <si>
    <t>51/HSST    10/10/2018 TAKX</t>
  </si>
  <si>
    <t>75/26.11.2018</t>
  </si>
  <si>
    <t>15/5/2019</t>
  </si>
  <si>
    <t>16/15.5.2019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</si>
  <si>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</si>
  <si>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</si>
  <si>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</si>
  <si>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</si>
  <si>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</si>
  <si>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</si>
  <si>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</si>
  <si>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</si>
  <si>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</si>
  <si>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</si>
  <si>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</si>
  <si>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</si>
  <si>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</si>
  <si>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</si>
  <si>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</si>
  <si>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</si>
  <si>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</si>
  <si>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</si>
  <si>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</si>
  <si>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</si>
  <si>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</si>
  <si>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</si>
  <si>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</si>
  <si>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</si>
  <si>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</si>
  <si>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</si>
  <si>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</si>
  <si>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</si>
  <si>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</si>
  <si>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</si>
  <si>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</si>
  <si>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</si>
  <si>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</si>
  <si>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</si>
  <si>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</si>
  <si>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185/QĐ-CCTHA 23.3.2016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</si>
  <si>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</si>
  <si>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</si>
  <si>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</si>
  <si>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</si>
  <si>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</si>
  <si>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</si>
  <si>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</si>
  <si>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</si>
  <si>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</si>
  <si>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</si>
  <si>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</si>
  <si>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</si>
  <si>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</si>
  <si>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</si>
  <si>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</si>
  <si>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</si>
  <si>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</si>
  <si>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</si>
  <si>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</si>
  <si>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</si>
  <si>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</si>
  <si>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</si>
  <si>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</si>
  <si>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</si>
  <si>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</si>
  <si>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</si>
  <si>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</si>
  <si>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</si>
  <si>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</si>
  <si>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</si>
  <si>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</si>
  <si>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</si>
  <si>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</si>
  <si>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</si>
  <si>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</si>
  <si>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</si>
  <si>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</si>
  <si>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</si>
  <si>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</si>
  <si>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</si>
  <si>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</si>
  <si>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</si>
  <si>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</si>
  <si>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</si>
  <si>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</si>
  <si>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</si>
  <si>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</si>
  <si>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</si>
  <si>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</si>
  <si>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</si>
  <si>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</si>
  <si>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</si>
  <si>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</si>
  <si>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</si>
  <si>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</si>
  <si>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</si>
  <si>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</si>
  <si>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</si>
  <si>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</si>
  <si>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</si>
  <si>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</si>
  <si>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</si>
  <si>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</si>
  <si>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</si>
  <si>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</si>
  <si>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</si>
  <si>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</si>
  <si>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</si>
  <si>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</si>
  <si>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</si>
  <si>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</si>
  <si>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</si>
  <si>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</si>
  <si>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</si>
  <si>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</si>
  <si>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</si>
  <si>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</si>
  <si>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</si>
  <si>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</si>
  <si>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</si>
  <si>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</si>
  <si>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</si>
  <si>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</si>
  <si>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</si>
  <si>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</si>
  <si>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</si>
  <si>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</si>
  <si>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</si>
  <si>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</si>
  <si>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</si>
  <si>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</si>
  <si>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</si>
  <si>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</si>
  <si>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</si>
  <si>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</si>
  <si>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</si>
  <si>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</si>
  <si>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</si>
  <si>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</si>
  <si>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</si>
  <si>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</si>
  <si>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</si>
  <si>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</si>
  <si>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</si>
  <si>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</si>
  <si>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</si>
  <si>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</si>
  <si>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</si>
  <si>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</si>
  <si>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</si>
  <si>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</si>
  <si>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</si>
  <si>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</si>
  <si>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22,3,2017</t>
  </si>
  <si>
    <t>172/QĐ-CCTHA 23.9.2015</t>
  </si>
  <si>
    <t>VŨ ĐÌNH GIANG</t>
  </si>
  <si>
    <t>Thôn Nam Lâu,Xã Thanh Tân, Kiến Xương, Thái Bình</t>
  </si>
  <si>
    <t>62/HSST 30.10.2014
TAND H. Kiến Xương, TB</t>
  </si>
  <si>
    <t>132/QĐ-CCTHA 27.5.2015</t>
  </si>
  <si>
    <t>AP:200
Phạt:5.000</t>
  </si>
  <si>
    <t>258/QĐ-CCTHA 06.9.2016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</si>
  <si>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</si>
  <si>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</si>
  <si>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</si>
  <si>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</si>
  <si>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AP CDNC: 200</t>
  </si>
  <si>
    <t>19.9.2016</t>
  </si>
  <si>
    <t>288/QĐ-CCTHA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</si>
  <si>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</si>
  <si>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</si>
  <si>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</si>
  <si>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</si>
  <si>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</si>
  <si>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</si>
  <si>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</si>
  <si>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</si>
  <si>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</si>
  <si>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</si>
  <si>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 32.250</t>
  </si>
  <si>
    <t>26.9.2016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</si>
  <si>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</si>
  <si>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</si>
  <si>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</si>
  <si>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</si>
  <si>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</si>
  <si>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</si>
  <si>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</si>
  <si>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</si>
  <si>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</si>
  <si>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</si>
  <si>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</si>
  <si>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30.600</t>
  </si>
  <si>
    <t>306/QĐ-CCTHA 27.9.2016</t>
  </si>
  <si>
    <t>ĐỖ MINH THẮNG</t>
  </si>
  <si>
    <t>Thôn Đông Thành,
xã Bình Minh,
huyện KX, tỉnh TB</t>
  </si>
  <si>
    <t>15/13.2.2015
TATuy Phong</t>
  </si>
  <si>
    <t>04/07.10.2017</t>
  </si>
  <si>
    <t>BT:250.985</t>
  </si>
  <si>
    <t>26.6.2017</t>
  </si>
  <si>
    <t>35/26.6.2017</t>
  </si>
  <si>
    <t>TRẦN NHƯ NGỌC</t>
  </si>
  <si>
    <t>18/14.4..2017 TATP Thái Bình</t>
  </si>
  <si>
    <t>155/QĐ-CCTHADS 07.7.2017</t>
  </si>
  <si>
    <t>Án phí+Truy thu: 300</t>
  </si>
  <si>
    <t>17/5/2018</t>
  </si>
  <si>
    <t>20/18.5.2018</t>
  </si>
  <si>
    <t>VŨ ĐÌNH PHƯƠNG</t>
  </si>
  <si>
    <t>31/28.9.2016</t>
  </si>
  <si>
    <t>46/21.11.2016</t>
  </si>
  <si>
    <t xml:space="preserve">Án phí: 200 </t>
  </si>
  <si>
    <t>09.11.2017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</si>
  <si>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</si>
  <si>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</si>
  <si>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</si>
  <si>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</si>
  <si>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</si>
  <si>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</si>
  <si>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</si>
  <si>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</si>
  <si>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ĐỖ VĂN THÙY</t>
  </si>
  <si>
    <t>Thôn Khả Phú,
xã Bình Thanh, 
huyện KX, TB</t>
  </si>
  <si>
    <t>03/HSST 28.01.2015 TAND Kiến Xương,TB</t>
  </si>
  <si>
    <t>68/QĐ-CCTHA 03.3.2015</t>
  </si>
  <si>
    <t>28/3/2018</t>
  </si>
  <si>
    <t>13/QĐ-CCTHA 02/4/2018</t>
  </si>
  <si>
    <t>BÙI THÀNH CÔNG</t>
  </si>
  <si>
    <t>Thôn Phú Mỹ, thôn Đoàn Kết, xã Bình Minh</t>
  </si>
  <si>
    <t>09/HSPT 25/01/2011TATB</t>
  </si>
  <si>
    <t>64/QĐ-CCTHA 10.01.2017</t>
  </si>
  <si>
    <t>AP:200</t>
  </si>
  <si>
    <t>29/01/2018</t>
  </si>
  <si>
    <t>09/QĐ-CCTHA 31/01/2018</t>
  </si>
  <si>
    <t>ĐOÀN VĂN HẢI</t>
  </si>
  <si>
    <t>33/HSST 04.7.2017</t>
  </si>
  <si>
    <t>197/QĐ-CCTHA 122.9.2017</t>
  </si>
  <si>
    <t>23/5/2018</t>
  </si>
  <si>
    <t>23/QĐ-CCTHA 23/5/2018</t>
  </si>
  <si>
    <t>NGUYỄN  VĂN THỂ</t>
  </si>
  <si>
    <t>58/HSST 29/9/2017</t>
  </si>
  <si>
    <t>32/QĐ-CCTHA 09.11.2017</t>
  </si>
  <si>
    <t xml:space="preserve">
Phạt:4.000</t>
  </si>
  <si>
    <t>22/5/2018</t>
  </si>
  <si>
    <t>22/QĐ-CCTHA 23/5/2018</t>
  </si>
  <si>
    <t>NGUYỄN VĂN LÝ</t>
  </si>
  <si>
    <t>Thôn Nam Lâu, xã Thanh Tân</t>
  </si>
  <si>
    <t>60/HSST 23/12/2015 TAND Kiến Xương, TB</t>
  </si>
  <si>
    <t>51/QĐ-CCTHADS 01/2/2016</t>
  </si>
  <si>
    <t>Phạt:3.500</t>
  </si>
  <si>
    <t>51/QĐ-CCTHA 12/9/2018</t>
  </si>
  <si>
    <t>BÙI ANH DŨNG</t>
  </si>
  <si>
    <t>Thôn Đông Thành, xã Bình Minh</t>
  </si>
  <si>
    <t>13/HSST 31/1/2018 TAND Q Cầu Giấy</t>
  </si>
  <si>
    <t>164/QĐ-CCTHADS 29/8/2018</t>
  </si>
  <si>
    <t>52/QĐ-CCTHA 13/9/2018</t>
  </si>
  <si>
    <t>Thôn Quân Hành, xã Bình Nguyên</t>
  </si>
  <si>
    <t>41/HSST 10/7/2018 TAND H Đông Hưng</t>
  </si>
  <si>
    <t>162/QĐ-CCTHADS 28/8/2018</t>
  </si>
  <si>
    <t>AP: 500.</t>
  </si>
  <si>
    <t>53/QĐ-CCTHA 13/9/2018</t>
  </si>
  <si>
    <t>ĐẶNG VĂN HIẾN</t>
  </si>
  <si>
    <t>26/HSST 21/6/2013TAND Kiến Xương,TB</t>
  </si>
  <si>
    <t>101/QĐ-CCTHADS 02/8/2013</t>
  </si>
  <si>
    <t>60/QĐ-CCTHA 13/9/2018</t>
  </si>
  <si>
    <t>Khu Chấn Đông, TT Thanh Nê, KX, Tb</t>
  </si>
  <si>
    <t>11/HNGĐ-ST 08.9.2014 TAKX</t>
  </si>
  <si>
    <t>206/27.4.2015</t>
  </si>
  <si>
    <t>Góp CDNC 55.500</t>
  </si>
  <si>
    <t>26.3.2018</t>
  </si>
  <si>
    <t>303/27.9.2016</t>
  </si>
  <si>
    <t>Khu Giang Đông, TT Thanh Nê, KX, TB</t>
  </si>
  <si>
    <t>121/HNGĐST 05.10.2012 TAKX</t>
  </si>
  <si>
    <t>40/16.10.2012</t>
  </si>
  <si>
    <t>: 48.000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</si>
  <si>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</si>
  <si>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</si>
  <si>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</si>
  <si>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</si>
  <si>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</si>
  <si>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 36.000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</si>
  <si>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</si>
  <si>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</si>
  <si>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</si>
  <si>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</si>
  <si>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</si>
  <si>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</si>
  <si>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BT::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</si>
  <si>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</si>
  <si>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</si>
  <si>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</si>
  <si>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</si>
  <si>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</si>
  <si>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</si>
  <si>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</si>
  <si>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</si>
  <si>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 xml:space="preserve">Đào Văn Kính </t>
  </si>
  <si>
    <t>Thôn Thái Công Nam,
xã Vũ Công,
huyện KX, tỉnh TB</t>
  </si>
  <si>
    <t>12/DSST/23.8.2007TAKX</t>
  </si>
  <si>
    <t>291/QĐ-CCTHA 18.9.2007</t>
  </si>
  <si>
    <t>TTN: 10299</t>
  </si>
  <si>
    <t>82/16.9.2015</t>
  </si>
  <si>
    <t xml:space="preserve">Trần Văn Đông </t>
  </si>
  <si>
    <t>Thôn Nam Tiến, xã Quang Hưng,KX, TB</t>
  </si>
  <si>
    <t>104/HNGĐ/29.9.2011/TAKX</t>
  </si>
  <si>
    <t>21/QĐ-CCTHA/13.10.2011</t>
  </si>
  <si>
    <t>GNC:22950</t>
  </si>
  <si>
    <t>24.8.2018</t>
  </si>
  <si>
    <t>218/20.5.2016</t>
  </si>
  <si>
    <t xml:space="preserve">Vũ Văn Định </t>
  </si>
  <si>
    <t>thôn nam sơn, Xã Vũ Ninh, KX-TB</t>
  </si>
  <si>
    <t>108/HSST/15.7.2015/TAKX</t>
  </si>
  <si>
    <t>82/QĐ-CCTHA/27.02.2017</t>
  </si>
  <si>
    <t>BT:: 9.000</t>
  </si>
  <si>
    <t>27.4.2018</t>
  </si>
  <si>
    <t>245/06.9.2017</t>
  </si>
  <si>
    <t>Phan Hiếu + Trần Thị Hoa</t>
  </si>
  <si>
    <t>Thôn Nguyệt Giám, xã Minh Tân, KX-TB</t>
  </si>
  <si>
    <t>01/2013/KDTM/02.10.13/TAKX</t>
  </si>
  <si>
    <t>01/QĐ-CCTHA/02.10.14</t>
  </si>
  <si>
    <t>TT:9336</t>
  </si>
  <si>
    <t>06/24.01.2019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</si>
  <si>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</si>
  <si>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</si>
  <si>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</si>
  <si>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</si>
  <si>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</si>
  <si>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</si>
  <si>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</si>
  <si>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</si>
  <si>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</si>
  <si>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</si>
  <si>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</si>
  <si>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</si>
  <si>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</si>
  <si>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</si>
  <si>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</si>
  <si>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</si>
  <si>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</si>
  <si>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</si>
  <si>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</si>
  <si>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 xml:space="preserve">Nguyễn Văn Thao- QL; Bùi Thanh Mười - VB; </t>
  </si>
  <si>
    <t>Xã Vũ Bình, Kiến Xương Thái Bình</t>
  </si>
  <si>
    <t>97/HSPT 31.10.2012 TAND tỉnh TB</t>
  </si>
  <si>
    <t>66/QĐ-CCTHA 25.3.2013</t>
  </si>
  <si>
    <t>Phạt: 10.400</t>
  </si>
  <si>
    <t>36/QĐ-CCTHA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</si>
  <si>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</si>
  <si>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</si>
  <si>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</si>
  <si>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</si>
  <si>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</si>
  <si>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</si>
  <si>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</si>
  <si>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</si>
  <si>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</si>
  <si>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</si>
  <si>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</si>
  <si>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</si>
  <si>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Đào Quang Thắng</t>
  </si>
  <si>
    <t>59/HSST 26.10.2012 TAND Kiến Xương, TB</t>
  </si>
  <si>
    <t>72/QĐ-CCTHA 03.5.2013</t>
  </si>
  <si>
    <t xml:space="preserve">
TTSQ: 1.632</t>
  </si>
  <si>
    <t>45/QĐ-CCTHA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</si>
  <si>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</si>
  <si>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</si>
  <si>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</si>
  <si>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</si>
  <si>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</si>
  <si>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</si>
  <si>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</si>
  <si>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</si>
  <si>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</si>
  <si>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</si>
  <si>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</si>
  <si>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</si>
  <si>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</si>
  <si>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</si>
  <si>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</si>
  <si>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</si>
  <si>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Nguyễn Văn Hùng</t>
  </si>
  <si>
    <t>Thôn Nghĩa Môn,
xã Quang Hưng, 
huyện KX, tỉnh TB</t>
  </si>
  <si>
    <t>48/HSST 19.11.2013 TAND Kiến Xương, TB</t>
  </si>
  <si>
    <t>72/QĐ-CCTHA 28.4.2014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</si>
  <si>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</si>
  <si>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</si>
  <si>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</si>
  <si>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</si>
  <si>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</si>
  <si>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</si>
  <si>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</si>
  <si>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</si>
  <si>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</si>
  <si>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</si>
  <si>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</si>
  <si>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</si>
  <si>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</si>
  <si>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</si>
  <si>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</si>
  <si>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</si>
  <si>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</si>
  <si>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</si>
  <si>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</si>
  <si>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</si>
  <si>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</si>
  <si>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</si>
  <si>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</si>
  <si>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</si>
  <si>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</si>
  <si>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</si>
  <si>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</si>
  <si>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</si>
  <si>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</si>
  <si>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</si>
  <si>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</si>
  <si>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</si>
  <si>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</si>
  <si>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</si>
  <si>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</si>
  <si>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</si>
  <si>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</si>
  <si>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</si>
  <si>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</si>
  <si>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</si>
  <si>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</si>
  <si>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</si>
  <si>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</si>
  <si>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</si>
  <si>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</si>
  <si>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</si>
  <si>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</si>
  <si>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</si>
  <si>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</si>
  <si>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</si>
  <si>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</si>
  <si>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</si>
  <si>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</si>
  <si>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</si>
  <si>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</si>
  <si>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</si>
  <si>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</si>
  <si>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</si>
  <si>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</si>
  <si>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</si>
  <si>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</si>
  <si>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</si>
  <si>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</si>
  <si>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</si>
  <si>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</si>
  <si>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</si>
  <si>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</si>
  <si>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</si>
  <si>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Thôn Bình Sơn,
xã Vũ Tây,
huyện KX, tỉnh TB</t>
  </si>
  <si>
    <t>49/HSST 28.8.2014 TAND Kiến Xương,TB</t>
  </si>
  <si>
    <t>87/QĐ-CCTHA 17.4.2015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</si>
  <si>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</si>
  <si>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</si>
  <si>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</si>
  <si>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</si>
  <si>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</si>
  <si>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</si>
  <si>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</si>
  <si>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</si>
  <si>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</si>
  <si>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</si>
  <si>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</si>
  <si>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</si>
  <si>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</si>
  <si>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</si>
  <si>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</si>
  <si>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</si>
  <si>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</si>
  <si>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28.3.2018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</si>
  <si>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</si>
  <si>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</si>
  <si>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</si>
  <si>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</si>
  <si>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</si>
  <si>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</si>
  <si>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</si>
  <si>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</si>
  <si>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</si>
  <si>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</si>
  <si>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</si>
  <si>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</si>
  <si>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</si>
  <si>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</si>
  <si>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</si>
  <si>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</si>
  <si>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</si>
  <si>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</si>
  <si>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</si>
  <si>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</si>
  <si>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</si>
  <si>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</si>
  <si>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</si>
  <si>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</si>
  <si>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</si>
  <si>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</si>
  <si>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</si>
  <si>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</si>
  <si>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</si>
  <si>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</si>
  <si>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</si>
  <si>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</si>
  <si>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</si>
  <si>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</si>
  <si>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</si>
  <si>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</si>
  <si>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</si>
  <si>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</si>
  <si>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</si>
  <si>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</si>
  <si>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</si>
  <si>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</si>
  <si>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</si>
  <si>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</si>
  <si>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</si>
  <si>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</si>
  <si>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</si>
  <si>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 xml:space="preserve">
Vũ Văn Khái</t>
  </si>
  <si>
    <t>10/HSST
26/5/2010TAKX</t>
  </si>
  <si>
    <t>112/03.6.2010</t>
  </si>
  <si>
    <t xml:space="preserve">
AP: 6.400</t>
  </si>
  <si>
    <t>43/09.8.2017</t>
  </si>
  <si>
    <t>Bùi Văn Linh</t>
  </si>
  <si>
    <t>Thôn Trà Đoài, xã Quang Trung, KX,TB</t>
  </si>
  <si>
    <t>64/HSST
23.09.2014
TAND KX</t>
  </si>
  <si>
    <t>53/QQĐ-CCTHA/12.01.2015</t>
  </si>
  <si>
    <t>AP;650</t>
  </si>
  <si>
    <t>76/16.9.2015</t>
  </si>
  <si>
    <t>Đào Văn Kính</t>
  </si>
  <si>
    <t>12/HSST 23.8.2007 TAND tỉnh Thái Bình</t>
  </si>
  <si>
    <t>02/QĐ-CCTHA 05.10.2007</t>
  </si>
  <si>
    <t>AP: 514</t>
  </si>
  <si>
    <t>83/QĐ-CCTHA 16.9.2015</t>
  </si>
  <si>
    <t>01/KDTM-ST 02.10.2013 TAND KX,TB</t>
  </si>
  <si>
    <t>11/QĐ-CCTHA 05.11.2013</t>
  </si>
  <si>
    <t>AP: 11.215</t>
  </si>
  <si>
    <t>84/QĐ-CCTHA 16.9.2015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</si>
  <si>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</si>
  <si>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</si>
  <si>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</si>
  <si>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</si>
  <si>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</si>
  <si>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</si>
  <si>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</si>
  <si>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</si>
  <si>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</si>
  <si>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</si>
  <si>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</si>
  <si>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10/HSST
29/3/2017TAKX</t>
  </si>
  <si>
    <t>125/26.5.2017</t>
  </si>
  <si>
    <t xml:space="preserve">AP:200
Phạt:7.000
</t>
  </si>
  <si>
    <t>27/12.6.2018</t>
  </si>
  <si>
    <t>Nguyễn Văn Giới.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</si>
  <si>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</si>
  <si>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</si>
  <si>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</si>
  <si>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</si>
  <si>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</si>
  <si>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</si>
  <si>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</si>
  <si>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</si>
  <si>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</si>
  <si>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</si>
  <si>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</si>
  <si>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</si>
  <si>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11/QĐ-CCTHA 03.11.2015</t>
  </si>
  <si>
    <t>AP:200
Buộc nộp lại: 2.100
TTSQ: 100</t>
  </si>
  <si>
    <t>247/QĐ-CCTHA 06.9.2016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</si>
  <si>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</si>
  <si>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</si>
  <si>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</si>
  <si>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</si>
  <si>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</si>
  <si>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</si>
  <si>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</si>
  <si>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</si>
  <si>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</si>
  <si>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</si>
  <si>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</si>
  <si>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</si>
  <si>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</si>
  <si>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</si>
  <si>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</si>
  <si>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</si>
  <si>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</si>
  <si>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</si>
  <si>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Phạm Minh Tiến</t>
  </si>
  <si>
    <t>Xã Vũ Ninh, Kiến Xương, Thái Bình</t>
  </si>
  <si>
    <t>12/HSST 22.3.2013 TAND KX,TB</t>
  </si>
  <si>
    <t>77/QĐ-CCTHA 03.5.2013</t>
  </si>
  <si>
    <t>143/QĐ-CCTHA 22.9.2015</t>
  </si>
  <si>
    <t>Lại Sơn Ca</t>
  </si>
  <si>
    <t>thôn nam sơn, Xã Vũ Ninh, Kiến Xương, Thái Bình</t>
  </si>
  <si>
    <t>12/HSST 10.3.2016
TAND Kiến Xương,TB</t>
  </si>
  <si>
    <t>88/QĐ-CCTHA 27.4.2016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</si>
  <si>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</si>
  <si>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</si>
  <si>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</si>
  <si>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</si>
  <si>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</si>
  <si>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</si>
  <si>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</si>
  <si>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</si>
  <si>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</si>
  <si>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AP: 400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</si>
  <si>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</si>
  <si>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</si>
  <si>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</si>
  <si>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</si>
  <si>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</si>
  <si>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</si>
  <si>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103/HSST 15.7.2015
TAND thành phố TB</t>
  </si>
  <si>
    <t>10/QĐ-CCTHA 26.3.2016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</si>
  <si>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</si>
  <si>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</si>
  <si>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</si>
  <si>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</si>
  <si>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</si>
  <si>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</si>
  <si>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</si>
  <si>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</si>
  <si>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</si>
  <si>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</si>
  <si>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210/HSST 17.12.2012 TAKX</t>
  </si>
  <si>
    <t>100/29.7.2013</t>
  </si>
  <si>
    <t>AP: 200
TTSQ: 5.500</t>
  </si>
  <si>
    <t>Trương Nhật Bản</t>
  </si>
  <si>
    <t>Khu Tự Tiến, TT Thanh Nê, KX, TB</t>
  </si>
  <si>
    <t>63/HSST
30.10.2014
TAND KX</t>
  </si>
  <si>
    <t>45/15.12.2014</t>
  </si>
  <si>
    <t>95/18.9.2015</t>
  </si>
  <si>
    <t>Khu Tiền Tuyến, TT Thanh Nê, KX, TB</t>
  </si>
  <si>
    <t>23/DSST
21.11.2011
TAND huyện Đại Từ, Thái Nguyên</t>
  </si>
  <si>
    <t>02/07.10.2014</t>
  </si>
  <si>
    <t>AP DS: 5.750</t>
  </si>
  <si>
    <t>,</t>
  </si>
  <si>
    <t>100/18.9.2015</t>
  </si>
  <si>
    <t>Hoàng Văn Mạnh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</si>
  <si>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</si>
  <si>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</si>
  <si>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</si>
  <si>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</si>
  <si>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</si>
  <si>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</si>
  <si>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</si>
  <si>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</si>
  <si>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</si>
  <si>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</si>
  <si>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</si>
  <si>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</si>
  <si>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</si>
  <si>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</si>
  <si>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</si>
  <si>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</si>
  <si>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</si>
  <si>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</si>
  <si>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</si>
  <si>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12/29.3.18</t>
  </si>
  <si>
    <t>TT Thanh Nê, KX, TB</t>
  </si>
  <si>
    <t>299/HSPT 17.5.2013 TAND Tối Cao</t>
  </si>
  <si>
    <t>95/26.6.2013</t>
  </si>
  <si>
    <t>AP: 1.750</t>
  </si>
  <si>
    <t>91/18.9.2015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</si>
  <si>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</si>
  <si>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</si>
  <si>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</si>
  <si>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</si>
  <si>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</si>
  <si>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</si>
  <si>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Văn Ninh</t>
  </si>
  <si>
    <t>45/HSST 09.9.2016 TAKX</t>
  </si>
  <si>
    <t>23/25.10.2016</t>
  </si>
  <si>
    <t>Vũ Đức Linh</t>
  </si>
  <si>
    <t>24/25.10.2016</t>
  </si>
  <si>
    <t>248/6.9.16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</si>
  <si>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</si>
  <si>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</si>
  <si>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</si>
  <si>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</si>
  <si>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</si>
  <si>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</si>
  <si>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</si>
  <si>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</si>
  <si>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</si>
  <si>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84/QĐ-CCTHA14,3,2017</t>
  </si>
  <si>
    <t>Án phí: 200 phạt: 3000</t>
  </si>
  <si>
    <t>92/25.9.2015</t>
  </si>
  <si>
    <t>Vũ Văn Thông</t>
  </si>
  <si>
    <t>47/19.9.2017 TAKX</t>
  </si>
  <si>
    <t>18/QĐ-CCTHA 30.10.2017</t>
  </si>
  <si>
    <t>07/20.12.2017</t>
  </si>
  <si>
    <t>Trần Đức Thuấn</t>
  </si>
  <si>
    <t>156/HSST/27.9.2017/TA TP -TB</t>
  </si>
  <si>
    <t>91/QĐ-CCTHA/10.4.2018</t>
  </si>
  <si>
    <t>AP +P: 5200</t>
  </si>
  <si>
    <t>30.5.2018</t>
  </si>
  <si>
    <t>24/01.6.2018</t>
  </si>
  <si>
    <t>Nguyễn Thị Lan</t>
  </si>
  <si>
    <t>Thôn Tây Tiến, xã Quyết Tiến, KX - TB</t>
  </si>
  <si>
    <t>118/HNGĐ/21.12.2013/TAKX</t>
  </si>
  <si>
    <t>46/QĐ-CCTHA/22.11.2016</t>
  </si>
  <si>
    <t>APCTS: 9.673</t>
  </si>
  <si>
    <t>31.5.2018</t>
  </si>
  <si>
    <t>25/01.6.2018</t>
  </si>
  <si>
    <t>Bùi Thanh Triều</t>
  </si>
  <si>
    <t>Thôn Mộ Đạo 1, xã Vũ Bình, KXTB</t>
  </si>
  <si>
    <t>61/HSST/28.11.2016/TAKX</t>
  </si>
  <si>
    <t>57/QĐ-CCTHA/05.01.2017</t>
  </si>
  <si>
    <t>P; 2500</t>
  </si>
  <si>
    <t>26/01.6.2018</t>
  </si>
  <si>
    <t>Phạm Thị Thanh Huyền</t>
  </si>
  <si>
    <t>Thôn Nguyên Kinh 1, xã Minh Hưng, KX-TB</t>
  </si>
  <si>
    <t>43/HNGĐ/ 07.9.2017/TAKX</t>
  </si>
  <si>
    <t>11/QĐ-CCTHA/17.10.2017</t>
  </si>
  <si>
    <t>AP: 300</t>
  </si>
  <si>
    <t>04.6.2018</t>
  </si>
  <si>
    <t>27/05.6.2018</t>
  </si>
  <si>
    <t>L­u Anh TuÊn</t>
  </si>
  <si>
    <t>415/HSST/21.9.2017/TA Biên Hòa, ĐN</t>
  </si>
  <si>
    <t>177/QĐ-CCTHA/17.9.2018</t>
  </si>
  <si>
    <t>AP: 500</t>
  </si>
  <si>
    <t>18.9.2018</t>
  </si>
  <si>
    <t>65/21.9.2018</t>
  </si>
  <si>
    <t>Nguyễn Văn Lũy</t>
  </si>
  <si>
    <t>Thôn Cổ Am
xã Vũ Ninh,
huyện KX, tỉnh TB</t>
  </si>
  <si>
    <t>49/HNGĐ/31.12.2013/TA KX</t>
  </si>
  <si>
    <t>376/QĐ-CCTHA/10.8.2015</t>
  </si>
  <si>
    <t>AP: 3608</t>
  </si>
  <si>
    <t>66/21.9.2018</t>
  </si>
  <si>
    <t>Phạm Văn Tám - Đỗ Thị Ánh Nguyệt</t>
  </si>
  <si>
    <t>Thôn Đông Hòa
xã Vũ Ninh,
huyện KX, tỉnh TB</t>
  </si>
  <si>
    <t>01/DSST/15.9.2015/TA TB</t>
  </si>
  <si>
    <t>20/QĐ-CCTHA/09.8.2016</t>
  </si>
  <si>
    <t>AP:34055</t>
  </si>
  <si>
    <t>67/21.9.2018</t>
  </si>
  <si>
    <t>46/HSST/08.8.2018/TA TX Phú Thọ</t>
  </si>
  <si>
    <t>64/QĐ-CCTHA/24.10.2018</t>
  </si>
  <si>
    <t>SQNN: 10.000</t>
  </si>
  <si>
    <t>13.11.2018</t>
  </si>
  <si>
    <t>02/15.11.2018</t>
  </si>
  <si>
    <t>56/HSST/30.10.2018/TAKX</t>
  </si>
  <si>
    <t>101/QĐ-CCTHA/18.12.2018</t>
  </si>
  <si>
    <t>Phat: 4500</t>
  </si>
  <si>
    <t>30.4.2019</t>
  </si>
  <si>
    <t>12/04.5.2019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</si>
  <si>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</si>
  <si>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</si>
  <si>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</si>
  <si>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</si>
  <si>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</si>
  <si>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</si>
  <si>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</si>
  <si>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</si>
  <si>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</si>
  <si>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</si>
  <si>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</si>
  <si>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</si>
  <si>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</si>
  <si>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</si>
  <si>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</si>
  <si>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</si>
  <si>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</si>
  <si>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</si>
  <si>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</si>
  <si>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</si>
  <si>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</si>
  <si>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</si>
  <si>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</si>
  <si>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</si>
  <si>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</si>
  <si>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</si>
  <si>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Hải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</si>
  <si>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</si>
  <si>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</si>
  <si>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</si>
  <si>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</si>
  <si>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</si>
  <si>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</si>
  <si>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</si>
  <si>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</si>
  <si>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</si>
  <si>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</si>
  <si>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</si>
  <si>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</si>
  <si>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</si>
  <si>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</si>
  <si>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</si>
  <si>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</si>
  <si>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</si>
  <si>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</si>
  <si>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</si>
  <si>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</si>
  <si>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</si>
  <si>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</si>
  <si>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</si>
  <si>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</si>
  <si>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</si>
  <si>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</si>
  <si>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</si>
  <si>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</si>
  <si>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</si>
  <si>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</si>
  <si>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>Nguyễn Đức Duyệt</t>
  </si>
  <si>
    <t>ĐHòa Đông Hung</t>
  </si>
  <si>
    <t>208/PQTT
15/05/2017</t>
  </si>
  <si>
    <t>20/QDTHA
28/8/2018</t>
  </si>
  <si>
    <t>Theo đơn</t>
  </si>
  <si>
    <t>20/QĐTHA
28/08/2018</t>
  </si>
  <si>
    <t>N xá Đông Hung</t>
  </si>
  <si>
    <t>53/HSST
22/12/2017</t>
  </si>
  <si>
    <t>55/QDTHA
02/2/2018</t>
  </si>
  <si>
    <t>Chủ động</t>
  </si>
  <si>
    <t>21/QĐTHA
28/08/2018</t>
  </si>
  <si>
    <t>Phạm Văn Tuấn</t>
  </si>
  <si>
    <t>xã Đông Lĩnh ĐH</t>
  </si>
  <si>
    <t>37/HSST
21/10/2016</t>
  </si>
  <si>
    <t>131/QDTHA
14/07/2017</t>
  </si>
  <si>
    <t>25/QĐTHA
26/09/2018</t>
  </si>
  <si>
    <t>Phạm Văn Lai</t>
  </si>
  <si>
    <t>38/HSST
03/08/2011</t>
  </si>
  <si>
    <t>05/QDTHA
30/09/2011</t>
  </si>
  <si>
    <t>26/QĐTHA
26/09/2018</t>
  </si>
  <si>
    <t>Tuyên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</si>
  <si>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</si>
  <si>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</si>
  <si>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</si>
  <si>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</si>
  <si>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</si>
  <si>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</si>
  <si>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</si>
  <si>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</si>
  <si>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</si>
  <si>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</si>
  <si>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Khiếu Văn Cần
</t>
  </si>
  <si>
    <t>tổ 02, P. Tiền Phong TPTB</t>
  </si>
  <si>
    <t>36/HSST
23/12/2008</t>
  </si>
  <si>
    <t>79/15.05.2009</t>
  </si>
  <si>
    <t>17/28.10.2015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</si>
  <si>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</si>
  <si>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</si>
  <si>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</si>
  <si>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</si>
  <si>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</si>
  <si>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</si>
  <si>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</si>
  <si>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</si>
  <si>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</si>
  <si>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</si>
  <si>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Hồ Thị Thân
</t>
  </si>
  <si>
    <t>Tổ 11, P Hoàng Diệu, TPTB</t>
  </si>
  <si>
    <t>06/HSST
05/12/1998</t>
  </si>
  <si>
    <t>358/18.12.2000</t>
  </si>
  <si>
    <t>25/31.8.2015</t>
  </si>
  <si>
    <t>Thắng</t>
  </si>
  <si>
    <t>Nguyễn Minh Dương</t>
  </si>
  <si>
    <t>tổ 03, P Trần Lãm</t>
  </si>
  <si>
    <t>167/HSST
21/08/1998</t>
  </si>
  <si>
    <t>214/QĐ-THA
21/10/1998</t>
  </si>
  <si>
    <t>36/QĐ-THA
31/08/2015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</si>
  <si>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</si>
  <si>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</si>
  <si>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</si>
  <si>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</si>
  <si>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</si>
  <si>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</si>
  <si>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</si>
  <si>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</si>
  <si>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</si>
  <si>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</si>
  <si>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</si>
  <si>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</si>
  <si>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</si>
  <si>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</si>
  <si>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</si>
  <si>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Bách</t>
  </si>
  <si>
    <t>( Thái Sơn, Thái Thụy)</t>
  </si>
  <si>
    <t>172/HSST
10/11/1997</t>
  </si>
  <si>
    <t>65/QĐTHA
17/03/1998</t>
  </si>
  <si>
    <t>07/28.10.15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</si>
  <si>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</si>
  <si>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</si>
  <si>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</si>
  <si>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</si>
  <si>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</si>
  <si>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</si>
  <si>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</si>
  <si>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</si>
  <si>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</si>
  <si>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</si>
  <si>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</si>
  <si>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</si>
  <si>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</si>
  <si>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</si>
  <si>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</si>
  <si>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</si>
  <si>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</si>
  <si>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</si>
  <si>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</si>
  <si>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</si>
  <si>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Phạm Xuân Thủy</t>
  </si>
  <si>
    <t>Việt Hùng 
 Vũ Thư</t>
  </si>
  <si>
    <t>34/HSST
18/7/2017</t>
  </si>
  <si>
    <t>19/QĐCTHA
17/11/2017</t>
  </si>
  <si>
    <t>11/QĐTHA
13/08/2018</t>
  </si>
  <si>
    <t>Phạm Xuân Bách</t>
  </si>
  <si>
    <t>xã Thái Hà
Thái Thụy</t>
  </si>
  <si>
    <t>894/HSPT
21/12/2017</t>
  </si>
  <si>
    <t>60/QĐCTHA
05/02/2018</t>
  </si>
  <si>
    <t>12/QĐTHA
13/08/2018</t>
  </si>
  <si>
    <t>Phạm Xuân Bách
Nguyễn Xuân Hiệp</t>
  </si>
  <si>
    <t>Thái HàTháithuy
Nam cao - KX</t>
  </si>
  <si>
    <t>30/HSST
28/06/2017</t>
  </si>
  <si>
    <t>110/QĐTHA
4-4-2018</t>
  </si>
  <si>
    <t>Theo Đơn</t>
  </si>
  <si>
    <t>18/QĐTHA
21/08/2018</t>
  </si>
  <si>
    <t>Trần Mạnh Thắng</t>
  </si>
  <si>
    <t>P Hoàng Diệu</t>
  </si>
  <si>
    <t>31/HSST
31/12/2015</t>
  </si>
  <si>
    <t>111/QDTHA
21/3/2016</t>
  </si>
  <si>
    <t>19/QĐTHA
21/08/2018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</si>
  <si>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</si>
  <si>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</si>
  <si>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</si>
  <si>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</si>
  <si>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</si>
  <si>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</si>
  <si>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</si>
  <si>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</si>
  <si>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</si>
  <si>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Hứa Thị Phương cùng đồng bọn</t>
  </si>
  <si>
    <t>19/HSST
25/6/2014</t>
  </si>
  <si>
    <t>99/QĐTHA
06/8/2014</t>
  </si>
  <si>
    <t>08/20.10.15</t>
  </si>
  <si>
    <t>Nguyễn Văn Mạnh</t>
  </si>
  <si>
    <t>(TT Diêm Điền)</t>
  </si>
  <si>
    <t>22/HSST
23/7/2014</t>
  </si>
  <si>
    <t>18/QĐTHA
02/10/2014</t>
  </si>
  <si>
    <t>02/31.8.17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</si>
  <si>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</si>
  <si>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</si>
  <si>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</si>
  <si>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</si>
  <si>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</si>
  <si>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</si>
  <si>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</si>
  <si>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</si>
  <si>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</si>
  <si>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Vũ Hoàng Anh</t>
  </si>
  <si>
    <t>Thái Hưng 
Thái Thuy</t>
  </si>
  <si>
    <t>04/HSST
16/01/2018</t>
  </si>
  <si>
    <t>96/QĐ-CTHA
08/03/2018</t>
  </si>
  <si>
    <t>15/03/2018</t>
  </si>
  <si>
    <t>02a/19.3.2018</t>
  </si>
  <si>
    <t>Thái Thụy</t>
  </si>
  <si>
    <t>25/HSST
25/4/2017</t>
  </si>
  <si>
    <t>19/QĐTHA
11/4/2017</t>
  </si>
  <si>
    <t>20/03.7.17</t>
  </si>
  <si>
    <t>Việt Hùng Vũ Thư</t>
  </si>
  <si>
    <t>171/QĐTHA
31/8/2017</t>
  </si>
  <si>
    <t>45/30.9.17</t>
  </si>
  <si>
    <t>Vũ Đình Nghĩa</t>
  </si>
  <si>
    <t>Thái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</si>
  <si>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</si>
  <si>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</si>
  <si>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</si>
  <si>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</si>
  <si>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</si>
  <si>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</si>
  <si>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</si>
  <si>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</si>
  <si>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</si>
  <si>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</si>
  <si>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23/03.7.17</t>
  </si>
  <si>
    <t>Lê Quang Thịnh</t>
  </si>
  <si>
    <t>Thụy Quỳnh, Thái Thụy</t>
  </si>
  <si>
    <t>14/HSST
11/5/2016</t>
  </si>
  <si>
    <t>06/QĐTHA
01/11/2016</t>
  </si>
  <si>
    <t>29/21/7/2017</t>
  </si>
  <si>
    <t>Phạm Minh Dương</t>
  </si>
  <si>
    <t>Thái Phúc 
Thái Thụy</t>
  </si>
  <si>
    <t>21/HSST
19-5-2017</t>
  </si>
  <si>
    <t>78/QĐTHA
02-01-19</t>
  </si>
  <si>
    <t>10/10.5.19</t>
  </si>
  <si>
    <t>75/QĐTHA
02-01-19</t>
  </si>
  <si>
    <t>11/10.5.19</t>
  </si>
  <si>
    <t>Nguyễn Thành Hưng</t>
  </si>
  <si>
    <t>tổ 26 P trần lãm
TPTB</t>
  </si>
  <si>
    <t>28/HSST
21-6-2018</t>
  </si>
  <si>
    <t>18/QDTHA
05-10-2018</t>
  </si>
  <si>
    <t>chủ động</t>
  </si>
  <si>
    <t>12/15-5-19</t>
  </si>
  <si>
    <t>28/HSST
21-6-208</t>
  </si>
  <si>
    <t>19/QDTHA
05-10-2018</t>
  </si>
  <si>
    <t>13/15-5-19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</si>
  <si>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</si>
  <si>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</si>
  <si>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</si>
  <si>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</si>
  <si>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</si>
  <si>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</si>
  <si>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</si>
  <si>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</si>
  <si>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</si>
  <si>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</si>
  <si>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</si>
  <si>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</si>
  <si>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</si>
  <si>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</si>
  <si>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</si>
  <si>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</si>
  <si>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</si>
  <si>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</si>
  <si>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</si>
  <si>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</si>
  <si>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</si>
  <si>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</si>
  <si>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</si>
  <si>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</si>
  <si>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</si>
  <si>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</si>
  <si>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</si>
  <si>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</si>
  <si>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</si>
  <si>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</si>
  <si>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</si>
  <si>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</si>
  <si>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</si>
  <si>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</si>
  <si>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</si>
  <si>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</si>
  <si>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</si>
  <si>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</si>
  <si>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</si>
  <si>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</si>
  <si>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</si>
  <si>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</si>
  <si>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</si>
  <si>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</si>
  <si>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</si>
  <si>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</si>
  <si>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</si>
  <si>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</si>
  <si>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</si>
  <si>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</si>
  <si>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</si>
  <si>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</si>
  <si>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</si>
  <si>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</si>
  <si>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</si>
  <si>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Vũ Giang Nam</t>
  </si>
  <si>
    <t>Thanh Nê KXương</t>
  </si>
  <si>
    <t>37/HSST
19/11/2015</t>
  </si>
  <si>
    <t>68/QĐTHA
14/01/2016</t>
  </si>
  <si>
    <t>08/22.5.17</t>
  </si>
  <si>
    <t>Hạ</t>
  </si>
  <si>
    <t>Hà Văn Quynh</t>
  </si>
  <si>
    <t>xã Vũ Đông 
Kiến Xương</t>
  </si>
  <si>
    <t>04/DSST
03/11/2011</t>
  </si>
  <si>
    <t>07/QDTHA
12/12/2012</t>
  </si>
  <si>
    <t>22/QĐTHA
14/09/2018</t>
  </si>
  <si>
    <t>Vũ Văn Thìn</t>
  </si>
  <si>
    <t>xã Q Trung 
Kiến Xương</t>
  </si>
  <si>
    <t>37/HSST
19/11/2015
TAND Tỉnh 
Thái Bình</t>
  </si>
  <si>
    <t>69/QĐCTHA
14/01/2016</t>
  </si>
  <si>
    <t>09/QĐTHA
03/08/2018</t>
  </si>
  <si>
    <t>Phạm Thị Hậu</t>
  </si>
  <si>
    <t>An Bồi 
Kiến Xương</t>
  </si>
  <si>
    <t>12/HSST
17-4-2014</t>
  </si>
  <si>
    <t>79/QĐ-CTHA
30/5/2014</t>
  </si>
  <si>
    <t>28/QDTHA
28/09/2018</t>
  </si>
  <si>
    <t>Ngô Toản</t>
  </si>
  <si>
    <t>Xí nghiệp dệt 
Hồng Quân</t>
  </si>
  <si>
    <t>144/đường Quang
Trung p Trần Hưng Đạo TPTB</t>
  </si>
  <si>
    <t>103/KDTMPT
10/6/2013</t>
  </si>
  <si>
    <t>09/QĐTHA
18/10/2013</t>
  </si>
  <si>
    <t>28/26.9.2018</t>
  </si>
  <si>
    <t>Toản</t>
  </si>
  <si>
    <t>XN dệt Hồng Quân</t>
  </si>
  <si>
    <t>144 đường Q Trung
P Quang Trung</t>
  </si>
  <si>
    <t>103/KDTMPT
10/06/2013</t>
  </si>
  <si>
    <t>40/QĐ-THA
29/07/2013</t>
  </si>
  <si>
    <t>01/QĐ-THA
09/10/2015</t>
  </si>
  <si>
    <t>Đinh Hồng Quân</t>
  </si>
  <si>
    <t>144 Quang Trung
TP TB</t>
  </si>
  <si>
    <t>112/KDTMPT
26/6/2012</t>
  </si>
  <si>
    <t>05/QĐTHA
10/10/2012</t>
  </si>
  <si>
    <t>27/26.9.2018</t>
  </si>
  <si>
    <t>Thái Phương Hưng Hà</t>
  </si>
  <si>
    <t>380/PQ-PN
10/02./2018</t>
  </si>
  <si>
    <t>30/QĐ-THA
30/10/2018</t>
  </si>
  <si>
    <t>03/29/11/2018</t>
  </si>
  <si>
    <t>Trần Văn Nam</t>
  </si>
  <si>
    <t>381/PQ-PN
10/02./2019</t>
  </si>
  <si>
    <t>31/QĐ-THA
30/10/2019</t>
  </si>
  <si>
    <t>04/29/11/2018</t>
  </si>
  <si>
    <t>Giang</t>
  </si>
  <si>
    <t>Đặng Thị Hằng</t>
  </si>
  <si>
    <t>Tổ 33 
P. Trần Lãm</t>
  </si>
  <si>
    <t>55/HSST
28/12/2017</t>
  </si>
  <si>
    <t>114/QĐTHA
16/4/2018</t>
  </si>
  <si>
    <t>14/QĐTHA
17/08/2018</t>
  </si>
  <si>
    <t>Nguyễn Văn Hiệu</t>
  </si>
  <si>
    <t>Tổ 07 
P. Lê Hồng Phong</t>
  </si>
  <si>
    <t>02/HSST
11/01/2018</t>
  </si>
  <si>
    <t>63/QĐTHA
07/03/2018</t>
  </si>
  <si>
    <t>16/QĐTHA
17/08/2018</t>
  </si>
  <si>
    <t>Nguyễn Huy Cường</t>
  </si>
  <si>
    <t>Tổ 03
P.Trần H Đạo</t>
  </si>
  <si>
    <t>42/HSST
15/11/2016</t>
  </si>
  <si>
    <t>54/QĐTHA
27/12/2016</t>
  </si>
  <si>
    <t>17/QĐTHA
17/08/2018</t>
  </si>
  <si>
    <t>Đỗ Gia Quyền</t>
  </si>
  <si>
    <t xml:space="preserve">P Quang Trung </t>
  </si>
  <si>
    <t>22/HSST
16/5/2018</t>
  </si>
  <si>
    <t>153/QDTHA
13/07/2018</t>
  </si>
  <si>
    <t>24/QĐTHA
26/09/2018</t>
  </si>
  <si>
    <t>Nguyễn Văn Rần</t>
  </si>
  <si>
    <t>(Đông Thọ, thành phố)</t>
  </si>
  <si>
    <t>27/HSST
09/10/1995</t>
  </si>
  <si>
    <t>121/QĐTHA
07/9/1995</t>
  </si>
  <si>
    <t>Lê Thị Liên</t>
  </si>
  <si>
    <t>Bồ Xuyên</t>
  </si>
  <si>
    <t>13/HSST
27/01/200</t>
  </si>
  <si>
    <t>141/QDTHA
25/4/2000</t>
  </si>
  <si>
    <t>55/30.8.16</t>
  </si>
  <si>
    <t>Nguyễn Trung Lâm
Nguyễn Thị Nguyệt
Nguyễn Thành Tuyên</t>
  </si>
  <si>
    <t>Bồ Xuyên, TPTB</t>
  </si>
  <si>
    <t>1749/HSPT
20/10/2004</t>
  </si>
  <si>
    <t>47/QĐTHA
06/12/2004</t>
  </si>
  <si>
    <t>05/27/10/2015</t>
  </si>
  <si>
    <t>Ngô Lan Phương</t>
  </si>
  <si>
    <t>Kỳ Bá, TPTB</t>
  </si>
  <si>
    <t>270/HSST
25/4/2013</t>
  </si>
  <si>
    <t>115/QĐTHA
07/6/2013</t>
  </si>
  <si>
    <t>19/03.7.17</t>
  </si>
  <si>
    <t>Phí Thị Phương</t>
  </si>
  <si>
    <t>14/HSST
08/5/2014</t>
  </si>
  <si>
    <t>85/QĐTHA
30/6/2014</t>
  </si>
  <si>
    <t>21/03.7.17</t>
  </si>
  <si>
    <t>Phạm Thị Hảo</t>
  </si>
  <si>
    <t>Tổ 17 
P. Lê Hồng Phong</t>
  </si>
  <si>
    <t>15/QĐTHA
17/08/2018</t>
  </si>
  <si>
    <t>Bùi Thị Hường</t>
  </si>
  <si>
    <t>01/KDTMST
24/3/2015</t>
  </si>
  <si>
    <t>25/QĐTHA
24/4/2015</t>
  </si>
  <si>
    <t>Lê Thị Thúy Vân</t>
  </si>
  <si>
    <t>Kỳ bá, tp Thái Bình</t>
  </si>
  <si>
    <t>48/HSST
27/12/2016</t>
  </si>
  <si>
    <t>94/QĐTHA
15/03/2017</t>
  </si>
  <si>
    <t>06/28.3.2017</t>
  </si>
  <si>
    <t>Huy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</si>
  <si>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</si>
  <si>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</si>
  <si>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</si>
  <si>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</si>
  <si>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</si>
  <si>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</si>
  <si>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</si>
  <si>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</si>
  <si>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</si>
  <si>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</si>
  <si>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10a/QĐ-THA
07/08/2018</t>
  </si>
  <si>
    <t>Phạm Thị Sen  
Nguyễn Đình Dũng
Nguyễn Đình Đức</t>
  </si>
  <si>
    <t>Bách Thuận 
Vũ Thư</t>
  </si>
  <si>
    <t>06/DSST
21/09/2017
TAND tỉnh 
Thái Bình</t>
  </si>
  <si>
    <t>17/QĐTHA
06/12/2017</t>
  </si>
  <si>
    <t>05/QĐTHA
01/6/2018</t>
  </si>
  <si>
    <t>15/QĐTHA
17/11/2017</t>
  </si>
  <si>
    <t>04/QĐTHA
01/6/2018</t>
  </si>
  <si>
    <t>Tùng</t>
  </si>
  <si>
    <t>Lê Văn Mạnh</t>
  </si>
  <si>
    <t xml:space="preserve"> (Đông Mỹ, Đông Hưng)</t>
  </si>
  <si>
    <t>154/08.9.1999</t>
  </si>
  <si>
    <t>176/12.5.2000</t>
  </si>
  <si>
    <t>36/26/9/2017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</si>
  <si>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</si>
  <si>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</si>
  <si>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</si>
  <si>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</si>
  <si>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</si>
  <si>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</si>
  <si>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</si>
  <si>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Trần Tùng</t>
  </si>
  <si>
    <t>Trần Văn Tư</t>
  </si>
  <si>
    <t>An Ninh Q Phụ</t>
  </si>
  <si>
    <t>567/PQ-PN
10/02/2018</t>
  </si>
  <si>
    <t>33/QĐCTHA
30/10/2018</t>
  </si>
  <si>
    <t>01/16.11.2018</t>
  </si>
  <si>
    <t>Quách Văn Đoàn</t>
  </si>
  <si>
    <t>Đông Hòa 
TP Thái Bình</t>
  </si>
  <si>
    <t>39/HSST
18/9/2018</t>
  </si>
  <si>
    <t>36/QĐTHA
01/11/2018</t>
  </si>
  <si>
    <t>02/28/11/2018</t>
  </si>
  <si>
    <t>Nguyễn Thanh Tuấn</t>
  </si>
  <si>
    <t>xã Phú Xuân</t>
  </si>
  <si>
    <t>55/QĐ_THA
27/12/2016</t>
  </si>
  <si>
    <t>08/17-4-2019</t>
  </si>
  <si>
    <t>Lê Thanh
 Tình</t>
  </si>
  <si>
    <t>Công ty cổ phần 
thép Thái Bình</t>
  </si>
  <si>
    <t>01/KDTMST
18/8/2011</t>
  </si>
  <si>
    <t>04/QĐTHA
08/10/2012</t>
  </si>
  <si>
    <t>06/06.1.18</t>
  </si>
  <si>
    <t>01/KDTMST
17/09/2012</t>
  </si>
  <si>
    <t>08/QĐTHA
19/11/2014</t>
  </si>
  <si>
    <t>05/06.1.18</t>
  </si>
  <si>
    <t>Nguyễn Ngọc Quỳnh</t>
  </si>
  <si>
    <t>An Ninh</t>
  </si>
  <si>
    <t>20-23.6.98</t>
  </si>
  <si>
    <t>113-15.7.98</t>
  </si>
  <si>
    <t>Ap + P</t>
  </si>
  <si>
    <t>APHS</t>
  </si>
  <si>
    <t>Giang Công Hướng</t>
  </si>
  <si>
    <t>An Bài</t>
  </si>
  <si>
    <t>129-19.8.05</t>
  </si>
  <si>
    <t>139-11.4.06</t>
  </si>
  <si>
    <t>truy thu</t>
  </si>
  <si>
    <t>Đoàn Đức Điển</t>
  </si>
  <si>
    <t>245-07.12.98</t>
  </si>
  <si>
    <t>15-10.10.08</t>
  </si>
  <si>
    <t>Phạm Tiến Kiểu</t>
  </si>
  <si>
    <t>An Mỹ</t>
  </si>
  <si>
    <t>35-31.5.11</t>
  </si>
  <si>
    <t>46-11.10.11</t>
  </si>
  <si>
    <t>Mai Đình Mạnh</t>
  </si>
  <si>
    <t>Quỳnh Xá</t>
  </si>
  <si>
    <t>430-25.3.11</t>
  </si>
  <si>
    <t>171-5.3.12</t>
  </si>
  <si>
    <t>Dương Công Lĩnh</t>
  </si>
  <si>
    <t>Quỳnh Trang</t>
  </si>
  <si>
    <t>28-30.11.11</t>
  </si>
  <si>
    <t>218-12.4.12</t>
  </si>
  <si>
    <t>Trần Thế Huynh</t>
  </si>
  <si>
    <t>61-24.12.12</t>
  </si>
  <si>
    <t>135- 21.2.13</t>
  </si>
  <si>
    <t>Đào Tiến đạt</t>
  </si>
  <si>
    <t>183-9.4.13</t>
  </si>
  <si>
    <t>Nguyễn Ngọc Quang</t>
  </si>
  <si>
    <t>Lương Văn Học</t>
  </si>
  <si>
    <t>Đàm Quang Thiện</t>
  </si>
  <si>
    <t>An Thái</t>
  </si>
  <si>
    <t>24-01.4.14</t>
  </si>
  <si>
    <t>251-12.6.14</t>
  </si>
  <si>
    <t>Nguyễn Văn Tú</t>
  </si>
  <si>
    <t>Trần Duy Nhất</t>
  </si>
  <si>
    <t>Bùi Tất Dũng</t>
  </si>
  <si>
    <t>50-23.7.13</t>
  </si>
  <si>
    <t>303-7.8.13</t>
  </si>
  <si>
    <t>Phạm Đình Dương</t>
  </si>
  <si>
    <t>47-04.7.13</t>
  </si>
  <si>
    <t>307-12.8.13</t>
  </si>
  <si>
    <t>Chu Cảnh Tiêu</t>
  </si>
  <si>
    <t>Nguyễn Tiến Mạnh</t>
  </si>
  <si>
    <t>54-23.12.13</t>
  </si>
  <si>
    <t>21- 01.10.13</t>
  </si>
  <si>
    <t>Đàm Văn Đoàn</t>
  </si>
  <si>
    <t>34-17.12.13</t>
  </si>
  <si>
    <t>225-25.2.14</t>
  </si>
  <si>
    <t>Nguyễn Minh Tuân</t>
  </si>
  <si>
    <t>08-15.01.14</t>
  </si>
  <si>
    <t>250-13.3.14</t>
  </si>
  <si>
    <t xml:space="preserve">Đinh văn Dũng </t>
  </si>
  <si>
    <t>An Dục</t>
  </si>
  <si>
    <t>09-11.3.14</t>
  </si>
  <si>
    <t>288/17.4.2014</t>
  </si>
  <si>
    <t>Phạm Đăng Quang</t>
  </si>
  <si>
    <t>An Tràng</t>
  </si>
  <si>
    <t>18-18.3.14</t>
  </si>
  <si>
    <t>282/17.4.2014</t>
  </si>
  <si>
    <t>Đỗ Tiến Dũng</t>
  </si>
  <si>
    <t>An Lễ</t>
  </si>
  <si>
    <t>02-16.3.11</t>
  </si>
  <si>
    <t>433-04.8.14</t>
  </si>
  <si>
    <t>Phan Anh Cường</t>
  </si>
  <si>
    <t>87-23.10.14</t>
  </si>
  <si>
    <t>105-04.12.15</t>
  </si>
  <si>
    <t>Nguyễn Xuân Diện</t>
  </si>
  <si>
    <t>03-15.01.15</t>
  </si>
  <si>
    <t>196-05.3.15</t>
  </si>
  <si>
    <t>Nguyễn Thái Đức</t>
  </si>
  <si>
    <t>Q Trang</t>
  </si>
  <si>
    <t>57-28.8.15</t>
  </si>
  <si>
    <t>12-28.9.15</t>
  </si>
  <si>
    <t>Đặng Văn Tuyền</t>
  </si>
  <si>
    <t>An Ấp</t>
  </si>
  <si>
    <t>55-30.10.14</t>
  </si>
  <si>
    <t>34-02.10.15</t>
  </si>
  <si>
    <t>Vũ Văn Trang</t>
  </si>
  <si>
    <t>06-04.2.15</t>
  </si>
  <si>
    <t>36-12.10.15</t>
  </si>
  <si>
    <t>Vũ Quang Hưng</t>
  </si>
  <si>
    <t>95-16.9.15</t>
  </si>
  <si>
    <t>105-02.11.15</t>
  </si>
  <si>
    <t>14/03/8/2017</t>
  </si>
  <si>
    <t>Lương Văn Sáng</t>
  </si>
  <si>
    <t xml:space="preserve"> An Ninh</t>
  </si>
  <si>
    <t>108-9.12.15</t>
  </si>
  <si>
    <t>213-13.1.16</t>
  </si>
  <si>
    <t>15/04/8/2017</t>
  </si>
  <si>
    <t>15-02.3.15</t>
  </si>
  <si>
    <t>334-26.4.16</t>
  </si>
  <si>
    <t>18/04/8/2017</t>
  </si>
  <si>
    <t>25-24.4.16</t>
  </si>
  <si>
    <t>387-03.6.16</t>
  </si>
  <si>
    <t>19/08/8/2017</t>
  </si>
  <si>
    <t>Nguyễn Văn Đông</t>
  </si>
  <si>
    <t>24-24.4.15</t>
  </si>
  <si>
    <t>388-03.6.16</t>
  </si>
  <si>
    <t>20/08/8/2017</t>
  </si>
  <si>
    <t>21/08/8/2017</t>
  </si>
  <si>
    <t>Vũ Văn tô</t>
  </si>
  <si>
    <t>AN THÁI</t>
  </si>
  <si>
    <t>33-30.3.16</t>
  </si>
  <si>
    <t>434-05.7.2016</t>
  </si>
  <si>
    <t>04/15/11/2017</t>
  </si>
  <si>
    <t>Bùi Tất Minh</t>
  </si>
  <si>
    <t>AN BÀI</t>
  </si>
  <si>
    <t>32-23.2.16</t>
  </si>
  <si>
    <t>46-4.10.16</t>
  </si>
  <si>
    <t>02/15/11/2017</t>
  </si>
  <si>
    <t>03/15/11/2017</t>
  </si>
  <si>
    <t>Phạm Ngọc Minh</t>
  </si>
  <si>
    <t>AN MỸ</t>
  </si>
  <si>
    <t>170-31.10.13</t>
  </si>
  <si>
    <t>93-21.10.16</t>
  </si>
  <si>
    <t>06/06/12/2017</t>
  </si>
  <si>
    <t>tt</t>
  </si>
  <si>
    <t>05/06/12/2017</t>
  </si>
  <si>
    <t>Vũ Xuân Hóa</t>
  </si>
  <si>
    <t>89-13.12.16</t>
  </si>
  <si>
    <t>198-26.01.17</t>
  </si>
  <si>
    <t>Nguyễn Xuân Hợp</t>
  </si>
  <si>
    <t>AN ẤP</t>
  </si>
  <si>
    <t>07-13.2.17</t>
  </si>
  <si>
    <t>277-07.4.17</t>
  </si>
  <si>
    <t>Nguyễn Văn Tuân</t>
  </si>
  <si>
    <t>480-28.12.16</t>
  </si>
  <si>
    <t>311-09.5.2017</t>
  </si>
  <si>
    <t>Nguyễn  Văn Quân</t>
  </si>
  <si>
    <t>AN DỤC</t>
  </si>
  <si>
    <t>370-12.11.15</t>
  </si>
  <si>
    <t>278-07.4.2017</t>
  </si>
  <si>
    <t>16/04/8/2017</t>
  </si>
  <si>
    <t>Đào Đình Trung</t>
  </si>
  <si>
    <t>30-11.5.17</t>
  </si>
  <si>
    <t>420-17/07/2017</t>
  </si>
  <si>
    <t>Nguyễn Văn Bắc, An Dục</t>
  </si>
  <si>
    <t>An DỤc</t>
  </si>
  <si>
    <t>66-25.8.17</t>
  </si>
  <si>
    <t>46-13/10/2017</t>
  </si>
  <si>
    <t>PHẠM HỮU HUÂN</t>
  </si>
  <si>
    <t>AN LÊ</t>
  </si>
  <si>
    <t>06-24.9.04</t>
  </si>
  <si>
    <t>21-25.10.04</t>
  </si>
  <si>
    <t>btcd</t>
  </si>
  <si>
    <t>Nguyễn Hữu Lập</t>
  </si>
  <si>
    <t>35-29.5.15</t>
  </si>
  <si>
    <t>65-29.6.15</t>
  </si>
  <si>
    <t>01/15/11/2017</t>
  </si>
  <si>
    <t xml:space="preserve">Trần Văn Hoan </t>
  </si>
  <si>
    <t>AN TRANG</t>
  </si>
  <si>
    <t>23-28.3.13</t>
  </si>
  <si>
    <t>67-13.7.15</t>
  </si>
  <si>
    <t>Phạm Văn Hướng-</t>
  </si>
  <si>
    <t xml:space="preserve"> An Dục</t>
  </si>
  <si>
    <t>75-21.7.15</t>
  </si>
  <si>
    <t>25-18.12.15</t>
  </si>
  <si>
    <t>nuôi con</t>
  </si>
  <si>
    <t>Nguyễn Thị Yên</t>
  </si>
  <si>
    <t xml:space="preserve"> Q xá</t>
  </si>
  <si>
    <t>253-26.8.14</t>
  </si>
  <si>
    <t>43- 18.5.16</t>
  </si>
  <si>
    <t xml:space="preserve">Nguyễn Thị Tâm- </t>
  </si>
  <si>
    <t>07-25.01.13</t>
  </si>
  <si>
    <t>44-26.5.16</t>
  </si>
  <si>
    <t>NGUYỄN QUANG VINH An Mỹ</t>
  </si>
  <si>
    <t>NG THỊ BÌNH</t>
  </si>
  <si>
    <t>05-14.10.05</t>
  </si>
  <si>
    <t>55-29.8.16</t>
  </si>
  <si>
    <t>NG MẠNH HÙNG</t>
  </si>
  <si>
    <t>CHẤT, RUY</t>
  </si>
  <si>
    <t>79-30.9.16</t>
  </si>
  <si>
    <t>24-04.1.17</t>
  </si>
  <si>
    <t>NGUYỄN VĂN TUÂN</t>
  </si>
  <si>
    <t>LÊ THỊ HẰNG - HÀ NỘI</t>
  </si>
  <si>
    <t>35-23.3.17</t>
  </si>
  <si>
    <t>Đinh Văn Phúc, An Dục</t>
  </si>
  <si>
    <t>Trần Thị Minh</t>
  </si>
  <si>
    <t>10-28.4.16</t>
  </si>
  <si>
    <t>46-30.6.17</t>
  </si>
  <si>
    <t>Phạm Văn Nam, An Ninh</t>
  </si>
  <si>
    <t>Nguyễn Thị Dung,An Thái</t>
  </si>
  <si>
    <t>37-18.7.17</t>
  </si>
  <si>
    <t>06-23.10.17</t>
  </si>
  <si>
    <t>Nguyễn Thị Thảo, An Dục</t>
  </si>
  <si>
    <t>Đỗ Xuân Hải, An Vũ</t>
  </si>
  <si>
    <t>50-30.9.16</t>
  </si>
  <si>
    <t>03-12.10.17</t>
  </si>
  <si>
    <t>Trần Thế Huynh, An Mỹ</t>
  </si>
  <si>
    <t>Phạm Quốc Khánh, Q Ninh</t>
  </si>
  <si>
    <t>46-28.12.12</t>
  </si>
  <si>
    <t>18-01.8.18</t>
  </si>
  <si>
    <t>Bùi khắc Tuấn - Quỳnh Trang</t>
  </si>
  <si>
    <t>Nguyễn Thị huyền  - hưng hà</t>
  </si>
  <si>
    <t>86 - 255.17</t>
  </si>
  <si>
    <t>44-14.5.18</t>
  </si>
  <si>
    <t>18.7.18</t>
  </si>
  <si>
    <t>09-20.7.18</t>
  </si>
  <si>
    <t>Đinh Duy Toàn - an lễ</t>
  </si>
  <si>
    <t>28-12/4/2018</t>
  </si>
  <si>
    <t>323-28/5/2018</t>
  </si>
  <si>
    <t>aphs</t>
  </si>
  <si>
    <t>Đinh Gia Chững - an lễ</t>
  </si>
  <si>
    <t>28-12.4.2018</t>
  </si>
  <si>
    <t>321-28/5/2018</t>
  </si>
  <si>
    <t>Đinh Duy Kha - an lễ</t>
  </si>
  <si>
    <t>322-28/5/2018</t>
  </si>
  <si>
    <t>Đinh Văn Chung</t>
  </si>
  <si>
    <t>324-28/5/2018</t>
  </si>
  <si>
    <t xml:space="preserve">Nguyễn Viết Thanh </t>
  </si>
  <si>
    <t>Quỳnh Thọ</t>
  </si>
  <si>
    <t>33/HSPT/06.5.2014 Tòa Thái Bình</t>
  </si>
  <si>
    <t>328.23.5.2014</t>
  </si>
  <si>
    <t>án phí + phạt</t>
  </si>
  <si>
    <t>73/24.9.2015</t>
  </si>
  <si>
    <t xml:space="preserve">Nguyễn Thị Thủy </t>
  </si>
  <si>
    <t>39/HNGĐ/12.11.2013 Tòa Quỳnh PHụ</t>
  </si>
  <si>
    <t>146/13.01.2014</t>
  </si>
  <si>
    <t>án phí</t>
  </si>
  <si>
    <t>74/24.9.2015</t>
  </si>
  <si>
    <t>Nguyễn mạnh Luân</t>
  </si>
  <si>
    <t>327/23.5.2014</t>
  </si>
  <si>
    <t>75/24.9.2015</t>
  </si>
  <si>
    <t>Đào Văn Cổn</t>
  </si>
  <si>
    <t>Quỳnh Khê</t>
  </si>
  <si>
    <t>24/HNGĐ-PT/19.10.2012 TA Thái Bình</t>
  </si>
  <si>
    <t>82/22.11.2012</t>
  </si>
  <si>
    <t>66/24.9.2015</t>
  </si>
  <si>
    <t>Phạm Văn Phiêu</t>
  </si>
  <si>
    <t>Quỳnh Giao</t>
  </si>
  <si>
    <t>29/HSPT/22.4.2014 TA Thái Bình</t>
  </si>
  <si>
    <t>304/07.5.2014</t>
  </si>
  <si>
    <t>68/24.9.2015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</si>
  <si>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</si>
  <si>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</si>
  <si>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</si>
  <si>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</si>
  <si>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</si>
  <si>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</si>
  <si>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</si>
  <si>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Phạm Văn Năm - Qgiao</t>
  </si>
  <si>
    <t>11/05.10.12</t>
  </si>
  <si>
    <t>Vũ Tiến Miến</t>
  </si>
  <si>
    <t>Quỳnh Hưng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</si>
  <si>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</si>
  <si>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</si>
  <si>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</si>
  <si>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</si>
  <si>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</si>
  <si>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</si>
  <si>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</si>
  <si>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</si>
  <si>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</si>
  <si>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</si>
  <si>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</si>
  <si>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</si>
  <si>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</si>
  <si>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</si>
  <si>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</si>
  <si>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</si>
  <si>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</si>
  <si>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</si>
  <si>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</si>
  <si>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</si>
  <si>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</si>
  <si>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</si>
  <si>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</si>
  <si>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</si>
  <si>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</si>
  <si>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</si>
  <si>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</si>
  <si>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</si>
  <si>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</si>
  <si>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</si>
  <si>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</si>
  <si>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</si>
  <si>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</si>
  <si>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</si>
  <si>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</si>
  <si>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</si>
  <si>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</si>
  <si>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</si>
  <si>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</si>
  <si>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</si>
  <si>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</si>
  <si>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</si>
  <si>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</si>
  <si>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</si>
  <si>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</si>
  <si>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</si>
  <si>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</si>
  <si>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</si>
  <si>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</si>
  <si>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</si>
  <si>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</si>
  <si>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</si>
  <si>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Cương</t>
  </si>
  <si>
    <t>274/16.5.2015</t>
  </si>
  <si>
    <t>149/05.10.2015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</si>
  <si>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</si>
  <si>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</si>
  <si>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</si>
  <si>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</si>
  <si>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</si>
  <si>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</si>
  <si>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</si>
  <si>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</si>
  <si>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</si>
  <si>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</si>
  <si>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</si>
  <si>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</si>
  <si>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</si>
  <si>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</si>
  <si>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</si>
  <si>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</si>
  <si>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</si>
  <si>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</si>
  <si>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</si>
  <si>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</si>
  <si>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</si>
  <si>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</si>
  <si>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</si>
  <si>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</si>
  <si>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</si>
  <si>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</si>
  <si>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</si>
  <si>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</si>
  <si>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</si>
  <si>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</si>
  <si>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</si>
  <si>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</si>
  <si>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</si>
  <si>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</si>
  <si>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</si>
  <si>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</si>
  <si>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</si>
  <si>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</si>
  <si>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</si>
  <si>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</si>
  <si>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</si>
  <si>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</si>
  <si>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</si>
  <si>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</si>
  <si>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</si>
  <si>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</si>
  <si>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</si>
  <si>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</si>
  <si>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</si>
  <si>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</si>
  <si>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</si>
  <si>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</si>
  <si>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</si>
  <si>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</si>
  <si>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</si>
  <si>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</si>
  <si>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</si>
  <si>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</si>
  <si>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</si>
  <si>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</si>
  <si>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</si>
  <si>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</si>
  <si>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</si>
  <si>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</si>
  <si>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</si>
  <si>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</si>
  <si>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</si>
  <si>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</si>
  <si>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</si>
  <si>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</si>
  <si>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</si>
  <si>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</si>
  <si>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</si>
  <si>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</si>
  <si>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</si>
  <si>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</si>
  <si>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</si>
  <si>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</si>
  <si>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</si>
  <si>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</si>
  <si>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</si>
  <si>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T6,2018, nhì nộp 3000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</si>
  <si>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</si>
  <si>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</si>
  <si>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</si>
  <si>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</si>
  <si>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</si>
  <si>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</si>
  <si>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</si>
  <si>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</si>
  <si>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</si>
  <si>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</si>
  <si>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</si>
  <si>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</si>
  <si>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</si>
  <si>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</si>
  <si>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</si>
  <si>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</si>
  <si>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</si>
  <si>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</si>
  <si>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</si>
  <si>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</si>
  <si>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</si>
  <si>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</si>
  <si>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</si>
  <si>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</si>
  <si>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</si>
  <si>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</si>
  <si>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</si>
  <si>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</si>
  <si>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</si>
  <si>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</si>
  <si>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</si>
  <si>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</si>
  <si>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</si>
  <si>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</si>
  <si>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</si>
  <si>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</si>
  <si>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</si>
  <si>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</si>
  <si>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</si>
  <si>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</si>
  <si>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</si>
  <si>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</si>
  <si>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</si>
  <si>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</si>
  <si>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</si>
  <si>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</si>
  <si>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</si>
  <si>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</si>
  <si>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</si>
  <si>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</si>
  <si>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</si>
  <si>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</si>
  <si>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</si>
  <si>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</si>
  <si>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</si>
  <si>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</si>
  <si>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</si>
  <si>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</si>
  <si>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</si>
  <si>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</si>
  <si>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</si>
  <si>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</si>
  <si>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</si>
  <si>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</si>
  <si>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</si>
  <si>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</si>
  <si>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</si>
  <si>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</si>
  <si>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</si>
  <si>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</si>
  <si>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</si>
  <si>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</si>
  <si>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</si>
  <si>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Nguyễn Duy Tự</t>
  </si>
  <si>
    <t>200/5.10.2015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</si>
  <si>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</si>
  <si>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</si>
  <si>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</si>
  <si>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</si>
  <si>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</si>
  <si>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</si>
  <si>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</si>
  <si>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</si>
  <si>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</si>
  <si>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</si>
  <si>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</si>
  <si>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</si>
  <si>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</si>
  <si>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</si>
  <si>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</si>
  <si>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</si>
  <si>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</si>
  <si>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</si>
  <si>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</si>
  <si>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</si>
  <si>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</si>
  <si>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</si>
  <si>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</si>
  <si>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</si>
  <si>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</si>
  <si>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</si>
  <si>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</si>
  <si>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</si>
  <si>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</si>
  <si>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</si>
  <si>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</si>
  <si>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</si>
  <si>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</si>
  <si>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</si>
  <si>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</si>
  <si>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</si>
  <si>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</si>
  <si>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</si>
  <si>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</si>
  <si>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</si>
  <si>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</si>
  <si>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</si>
  <si>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</si>
  <si>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</si>
  <si>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</si>
  <si>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</si>
  <si>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</si>
  <si>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</si>
  <si>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</si>
  <si>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</si>
  <si>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 xml:space="preserve">Án phí 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</si>
  <si>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</si>
  <si>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</si>
  <si>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</si>
  <si>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</si>
  <si>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</si>
  <si>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</si>
  <si>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</si>
  <si>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</si>
  <si>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</si>
  <si>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Nguyễn Văn Hiệp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</si>
  <si>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</si>
  <si>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</si>
  <si>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</si>
  <si>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</si>
  <si>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</si>
  <si>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</si>
  <si>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</si>
  <si>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</si>
  <si>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</si>
  <si>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</si>
  <si>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</si>
  <si>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</si>
  <si>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</si>
  <si>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</si>
  <si>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</si>
  <si>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</si>
  <si>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</si>
  <si>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</si>
  <si>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</si>
  <si>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</si>
  <si>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</si>
  <si>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</si>
  <si>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</si>
  <si>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</si>
  <si>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</si>
  <si>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</si>
  <si>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</si>
  <si>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</si>
  <si>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</si>
  <si>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</si>
  <si>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</si>
  <si>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</si>
  <si>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</si>
  <si>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</si>
  <si>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</si>
  <si>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</si>
  <si>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Sung Công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</si>
  <si>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</si>
  <si>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</si>
  <si>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</si>
  <si>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</si>
  <si>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</si>
  <si>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</si>
  <si>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</si>
  <si>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</si>
  <si>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</si>
  <si>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</si>
  <si>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</si>
  <si>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</si>
  <si>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</si>
  <si>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</si>
  <si>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</si>
  <si>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</si>
  <si>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</si>
  <si>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</si>
  <si>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</si>
  <si>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</si>
  <si>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</si>
  <si>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</si>
  <si>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</si>
  <si>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</si>
  <si>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</si>
  <si>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</si>
  <si>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>Lê Tuấn Anh</t>
  </si>
  <si>
    <t>33/HSST/15,5,2017 Tòa Q Phụ</t>
  </si>
  <si>
    <t>423/17,7,2017</t>
  </si>
  <si>
    <t>12/31,7,2017</t>
  </si>
  <si>
    <t>A Khê</t>
  </si>
  <si>
    <t>05/HSST/17,01,2017,Tòa Q Phụ</t>
  </si>
  <si>
    <t>234/6,3,2017</t>
  </si>
  <si>
    <t>26/7/2017</t>
  </si>
  <si>
    <t>13/27,7,2017</t>
  </si>
  <si>
    <t>Nguyễn Thị Chuyến</t>
  </si>
  <si>
    <t>A Vinh</t>
  </si>
  <si>
    <t>477/11,8,2017</t>
  </si>
  <si>
    <t>A Vũ</t>
  </si>
  <si>
    <t>240/20,4,2015 tòa án t thái bình</t>
  </si>
  <si>
    <t>240/20,4,2015</t>
  </si>
  <si>
    <t>15/9/2016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</si>
  <si>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</si>
  <si>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</si>
  <si>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</si>
  <si>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</si>
  <si>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</si>
  <si>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</si>
  <si>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</si>
  <si>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>Bùi Minh Tâm</t>
  </si>
  <si>
    <t>12/HSPT/13,3,2014 tòa tỉnh TB</t>
  </si>
  <si>
    <t>275/17,4,2017</t>
  </si>
  <si>
    <t>15/9/2017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</si>
  <si>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</si>
  <si>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</si>
  <si>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</si>
  <si>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</si>
  <si>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</si>
  <si>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</si>
  <si>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</si>
  <si>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</si>
  <si>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</si>
  <si>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</si>
  <si>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</si>
  <si>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Phạm Văn Hùng</t>
  </si>
  <si>
    <t>Nguyễn Tiến Bình</t>
  </si>
  <si>
    <t>Q Hội</t>
  </si>
  <si>
    <t>01/DSST/ 03,5,2018, Tòa Q Phụ</t>
  </si>
  <si>
    <t>279/03,5,2018</t>
  </si>
  <si>
    <t>an Vũ</t>
  </si>
  <si>
    <t>66/HSST/25/8/2017, Tòa Q phụ</t>
  </si>
  <si>
    <t>41/13,10,2017</t>
  </si>
  <si>
    <t>án phí+ phạt</t>
  </si>
  <si>
    <t>Đỗ Văn DĐịnh</t>
  </si>
  <si>
    <t>An vũ</t>
  </si>
  <si>
    <t>42/13,10,2017</t>
  </si>
  <si>
    <t>Phạm Công Khương</t>
  </si>
  <si>
    <t>50/HSST/13,12,2017, Tòa TB</t>
  </si>
  <si>
    <t>371/26,6,2018</t>
  </si>
  <si>
    <t>Lê Văn Năng</t>
  </si>
  <si>
    <t>Q Hưng</t>
  </si>
  <si>
    <t>31/HNST/11.9.2016 Tòa Qphu</t>
  </si>
  <si>
    <t>16/23,11,2016</t>
  </si>
  <si>
    <t>NC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</si>
  <si>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</si>
  <si>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</si>
  <si>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</si>
  <si>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</si>
  <si>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</si>
  <si>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</si>
  <si>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</si>
  <si>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</si>
  <si>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</si>
  <si>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</si>
  <si>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</si>
  <si>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</si>
  <si>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</si>
  <si>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</si>
  <si>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</si>
  <si>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</si>
  <si>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</si>
  <si>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</si>
  <si>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</si>
  <si>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</si>
  <si>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</si>
  <si>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</si>
  <si>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</si>
  <si>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</si>
  <si>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</si>
  <si>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</si>
  <si>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</si>
  <si>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</si>
  <si>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</si>
  <si>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</si>
  <si>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</si>
  <si>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</si>
  <si>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</si>
  <si>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</si>
  <si>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</si>
  <si>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</si>
  <si>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</si>
  <si>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</si>
  <si>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</si>
  <si>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</si>
  <si>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</si>
  <si>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</si>
  <si>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</si>
  <si>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</si>
  <si>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</si>
  <si>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 xml:space="preserve">Nguyễn văn Bình- </t>
  </si>
  <si>
    <t>An Ninh- Qphuj</t>
  </si>
  <si>
    <t>51/hspt/23.7.2013 toà TBình</t>
  </si>
  <si>
    <t>304/7.8.2013</t>
  </si>
  <si>
    <t>124/28.9.2015</t>
  </si>
  <si>
    <t>vũ Tiến Đạt</t>
  </si>
  <si>
    <t>Quỳnh Hồng, Qphụ</t>
  </si>
  <si>
    <t>52/hsst/26.6.2014 toà Qphụ</t>
  </si>
  <si>
    <t>456/11.8.2014</t>
  </si>
  <si>
    <t>ap+ Phạt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</si>
  <si>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</si>
  <si>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</si>
  <si>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</si>
  <si>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</si>
  <si>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</si>
  <si>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</si>
  <si>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</si>
  <si>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</si>
  <si>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</si>
  <si>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</si>
  <si>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</si>
  <si>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</si>
  <si>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</si>
  <si>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</si>
  <si>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</si>
  <si>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</si>
  <si>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</si>
  <si>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</si>
  <si>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</si>
  <si>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</si>
  <si>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</si>
  <si>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</si>
  <si>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</si>
  <si>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</si>
  <si>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</si>
  <si>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</si>
  <si>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</si>
  <si>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</si>
  <si>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</si>
  <si>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</si>
  <si>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</si>
  <si>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</si>
  <si>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</si>
  <si>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</si>
  <si>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ap</t>
  </si>
  <si>
    <t>95/28.9.2015</t>
  </si>
  <si>
    <t>Nguyễn Văn Tài</t>
  </si>
  <si>
    <t>quỳnh Ngọc</t>
  </si>
  <si>
    <t>án 52/hsst/20.12.2017 Thái Bình</t>
  </si>
  <si>
    <t>327/11.6.2018</t>
  </si>
  <si>
    <t>34/27.8.2017</t>
  </si>
  <si>
    <t>Đào Văn Dương</t>
  </si>
  <si>
    <t>49/hngđ/7.6.2010 toà Quỳnh Phụ</t>
  </si>
  <si>
    <t>63/1.6.2015</t>
  </si>
  <si>
    <t>81/28.9.2015</t>
  </si>
  <si>
    <t>Ng Thị Mai Hiền</t>
  </si>
  <si>
    <t>Quỳnh Hồng, Qphu</t>
  </si>
  <si>
    <t>66/hngđ/16.6.2011 toà Quỳnh Phụ</t>
  </si>
  <si>
    <t>41/17.12.2014</t>
  </si>
  <si>
    <t>86/25.9.2015</t>
  </si>
  <si>
    <t>Nguyễn Văn Điều</t>
  </si>
  <si>
    <t>52/hspt/26.12.2011 toà Quảng Trị</t>
  </si>
  <si>
    <t>306/12.6.2015</t>
  </si>
  <si>
    <t>85/25.9.2015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</si>
  <si>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</si>
  <si>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</si>
  <si>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</si>
  <si>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</si>
  <si>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</si>
  <si>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84/25.9.2015</t>
  </si>
  <si>
    <t>Vũ Văn Liên</t>
  </si>
  <si>
    <t>38/HSPT/23.5.2014 toà Thái Bình</t>
  </si>
  <si>
    <t>382/13.6.2014</t>
  </si>
  <si>
    <t>183/5.10.2015</t>
  </si>
  <si>
    <t>Nguyễn Thành Ngạn</t>
  </si>
  <si>
    <t>Quỳnh Bảo</t>
  </si>
  <si>
    <t>01/HSST/toà Quỳnh Phụ</t>
  </si>
  <si>
    <t>241/13.3.2014</t>
  </si>
  <si>
    <t>184/5.10.2015</t>
  </si>
  <si>
    <t>Trần Văn Cương</t>
  </si>
  <si>
    <t>An Quý</t>
  </si>
  <si>
    <t>án số 01/HSST/15.1.2013 Toà tỉnh Thái Bình</t>
  </si>
  <si>
    <t>243/7.6.2015</t>
  </si>
  <si>
    <t>Sung công</t>
  </si>
  <si>
    <t>185/5.10.2015</t>
  </si>
  <si>
    <t>Nguyễn  Đình Thanh</t>
  </si>
  <si>
    <t>án số 44/HSST/30.5.2014 Toà Qphụ</t>
  </si>
  <si>
    <t>430/4.8.2014</t>
  </si>
  <si>
    <t>186/5.10.2015</t>
  </si>
  <si>
    <t>Nguyễn Văn Thiện</t>
  </si>
  <si>
    <t>422/4.8.2015</t>
  </si>
  <si>
    <t>phat</t>
  </si>
  <si>
    <t>187/5.10.2015</t>
  </si>
  <si>
    <t>Nguyễn Văn Hiển</t>
  </si>
  <si>
    <t>429/4.8.2015</t>
  </si>
  <si>
    <t>188/5.10.2015</t>
  </si>
  <si>
    <t>Nguyễn  Đình Trọng</t>
  </si>
  <si>
    <t>425/4.8.2014</t>
  </si>
  <si>
    <t>189/5.10.2015</t>
  </si>
  <si>
    <t>Vũ Hữu Dương</t>
  </si>
  <si>
    <t>427/4.8.2014</t>
  </si>
  <si>
    <t>190/5.10.2015</t>
  </si>
  <si>
    <t>423/4.8.2014</t>
  </si>
  <si>
    <t>65/24.9.2015</t>
  </si>
  <si>
    <t>Nguyễn Đình Du</t>
  </si>
  <si>
    <t>426/4.8.2014</t>
  </si>
  <si>
    <t>Đào Đình Vinh</t>
  </si>
  <si>
    <t>Quỳnh Lâm</t>
  </si>
  <si>
    <t>53/HSPT/01.8.2013 tòa án Thái Bình</t>
  </si>
  <si>
    <t>33/01.10.2013</t>
  </si>
  <si>
    <t>Nguyễn Hữu Khôi</t>
  </si>
  <si>
    <t>AP+ phạt</t>
  </si>
  <si>
    <t>Nguyễn Hữu Khỏe</t>
  </si>
  <si>
    <t>71/24.9.2015</t>
  </si>
  <si>
    <t>Đào Đình Hà</t>
  </si>
  <si>
    <t>24/14.9.2016</t>
  </si>
  <si>
    <t>Ng Duy Thanh</t>
  </si>
  <si>
    <t>án 102/HSST/27.11.2015</t>
  </si>
  <si>
    <t>192/13.1.2016</t>
  </si>
  <si>
    <t>AP+ Phạt</t>
  </si>
  <si>
    <t>70/27.9.2016</t>
  </si>
  <si>
    <t>Đoàn VĂn Báu</t>
  </si>
  <si>
    <t>Quỳnh Nguyên</t>
  </si>
  <si>
    <t>án 117/HSST/25.12.2015</t>
  </si>
  <si>
    <t>260/2.3.2016</t>
  </si>
  <si>
    <t>69/27.9.2016</t>
  </si>
  <si>
    <t>Đào công Thoong</t>
  </si>
  <si>
    <t>án 110/HSST/10.12.2015</t>
  </si>
  <si>
    <t>216/13.1.2016</t>
  </si>
  <si>
    <t>82/28.9.2016</t>
  </si>
  <si>
    <t>Bùi Văn Tiêm</t>
  </si>
  <si>
    <t>án 190/HSST/10.6.2015</t>
  </si>
  <si>
    <t>430/1.7.2016</t>
  </si>
  <si>
    <t>69/27/9/2016</t>
  </si>
  <si>
    <t>TRần Văn Cường</t>
  </si>
  <si>
    <t>TT Quỳnh Côi</t>
  </si>
  <si>
    <t>án 45/HSST/18.8.2015</t>
  </si>
  <si>
    <t>165/11.1.2016</t>
  </si>
  <si>
    <t>78/28.9.2016</t>
  </si>
  <si>
    <t>Vũ Đăng Thanh</t>
  </si>
  <si>
    <t>Quỳnh Hoồng</t>
  </si>
  <si>
    <t>Án 12/HSST/02.02.2016 tòa Quỳnh Phụ</t>
  </si>
  <si>
    <t>289/14.3.2016</t>
  </si>
  <si>
    <t>80/28.9.2016</t>
  </si>
  <si>
    <t>Nguyễn Bá Tú</t>
  </si>
  <si>
    <t>Quỳnh Hồng</t>
  </si>
  <si>
    <t>291/14.3.2016</t>
  </si>
  <si>
    <t>Ap+ Phạt</t>
  </si>
  <si>
    <t>23/14.9.2016</t>
  </si>
  <si>
    <t>Vũ Văn THực</t>
  </si>
  <si>
    <t>Quỳnh NGọc</t>
  </si>
  <si>
    <t>án 06/22.1.2016 tòa Quỳnh Phụ</t>
  </si>
  <si>
    <t>263/2.3.2016</t>
  </si>
  <si>
    <t>77/27.9.2016</t>
  </si>
  <si>
    <t>Nguyễn VĂn Tường</t>
  </si>
  <si>
    <t>Quỳnh Mĩ</t>
  </si>
  <si>
    <t>QĐ 20/HNGĐ/30.7.2015 Tòa Quỳnh Phụ</t>
  </si>
  <si>
    <t>30/4.1.2016</t>
  </si>
  <si>
    <t>Nguyễn VĂn Kuu</t>
  </si>
  <si>
    <t>Quỳnh Hoàng</t>
  </si>
  <si>
    <t>án 12/HSST/24.3.2016 tòa Quỳnh Phụ</t>
  </si>
  <si>
    <t>42/18.5.2016</t>
  </si>
  <si>
    <t>22/14.9.2016</t>
  </si>
  <si>
    <t>NGUYỄN NGỌC TOÀN</t>
  </si>
  <si>
    <t>QuỲNH NGỌC</t>
  </si>
  <si>
    <t>11/HSST-24.01.2003</t>
  </si>
  <si>
    <t>40-18.5.2016</t>
  </si>
  <si>
    <t>22/9.8.2017</t>
  </si>
  <si>
    <t>Vũ Ngọc Đông</t>
  </si>
  <si>
    <t>án 234/HSST/27.9.2016</t>
  </si>
  <si>
    <t>215/22.2.2017</t>
  </si>
  <si>
    <t>24/9.8.2017</t>
  </si>
  <si>
    <t>Đoàn THị Duong</t>
  </si>
  <si>
    <t>án 87/HSST/25.4.2017 tòa Hà Nội</t>
  </si>
  <si>
    <t>374/27.6.2017</t>
  </si>
  <si>
    <t>25/10.8.2017</t>
  </si>
  <si>
    <t>Nguyễn Bá Thoan</t>
  </si>
  <si>
    <t>án 64/HSST/15*9.2016</t>
  </si>
  <si>
    <t>82/21.10.2016</t>
  </si>
  <si>
    <t>SC</t>
  </si>
  <si>
    <t>27/10.8.2017</t>
  </si>
  <si>
    <t>Phạm Văn Hoằng</t>
  </si>
  <si>
    <t>án 155/HSST/10.9.2013</t>
  </si>
  <si>
    <t>201/26.1.207</t>
  </si>
  <si>
    <t>APDS</t>
  </si>
  <si>
    <t>57/23.9.2016</t>
  </si>
  <si>
    <t>15/22.11.2016</t>
  </si>
  <si>
    <t>11/25.7.2018</t>
  </si>
  <si>
    <t>Nguyễn Duy Hưng</t>
  </si>
  <si>
    <t>án 48/02.8.2016</t>
  </si>
  <si>
    <t>539/7.9.2016</t>
  </si>
  <si>
    <t>AP+phạt</t>
  </si>
  <si>
    <t>12/25.7.2018</t>
  </si>
  <si>
    <t>Vũ DĐức Kì</t>
  </si>
  <si>
    <t>Q hải</t>
  </si>
  <si>
    <t>Án 78/hsst/13.3.2013</t>
  </si>
  <si>
    <t>491/6.9.2017</t>
  </si>
  <si>
    <t>14/25.7.2018</t>
  </si>
  <si>
    <t>Nguyễn Văn Danh</t>
  </si>
  <si>
    <t>Q Mĩ</t>
  </si>
  <si>
    <t>Án 91/29.12.2017 tòa Quỳnh Phụ</t>
  </si>
  <si>
    <t>140/29.12.017</t>
  </si>
  <si>
    <t>14/26.7.2018</t>
  </si>
  <si>
    <t>Vũ Đức Phúc</t>
  </si>
  <si>
    <t>Q Ngọc</t>
  </si>
  <si>
    <t>Án 90/22.11.2017 tòa Quỳnh Phụ</t>
  </si>
  <si>
    <t>128/29.12.017</t>
  </si>
  <si>
    <t>17/26.7.2018</t>
  </si>
  <si>
    <t>Nguyễn Văn doàn</t>
  </si>
  <si>
    <t>An quý</t>
  </si>
  <si>
    <t>Án 01/hsst/12.1.2018 tòa Quỳnh Phụ</t>
  </si>
  <si>
    <t>218/13.3.2018</t>
  </si>
  <si>
    <t>18/26.7.2018</t>
  </si>
  <si>
    <t>Nguyễn Duy Duẩn</t>
  </si>
  <si>
    <t>an quý</t>
  </si>
  <si>
    <t>220/13.3.2018</t>
  </si>
  <si>
    <t>ap+phạt</t>
  </si>
  <si>
    <t>19/27.7.2018</t>
  </si>
  <si>
    <t>Nguyễn Van cảnh</t>
  </si>
  <si>
    <t>q sơn</t>
  </si>
  <si>
    <t>Án 249/hsst 19.9.2017 tòa dĩ an</t>
  </si>
  <si>
    <t>273/13.4.2018</t>
  </si>
  <si>
    <t>ap+ scong</t>
  </si>
  <si>
    <t>20/27.7.2018</t>
  </si>
  <si>
    <t>Hoàng Văn Môn</t>
  </si>
  <si>
    <t>Q Nguyên</t>
  </si>
  <si>
    <t>án 155/hsst/16.11.2017 tòa hà nội</t>
  </si>
  <si>
    <t>275/17.4.2018</t>
  </si>
  <si>
    <t>21/27.7.2018</t>
  </si>
  <si>
    <t>Hoàng Văn Soáng</t>
  </si>
  <si>
    <t>Q nguyên</t>
  </si>
  <si>
    <t>án 63/dsst/15.5.2018 tòa Q Phụ</t>
  </si>
  <si>
    <t>47/21.5.2018</t>
  </si>
  <si>
    <t>trả tài sản</t>
  </si>
  <si>
    <t>22/27.7.2018</t>
  </si>
  <si>
    <t>Vũ Văn Hoản</t>
  </si>
  <si>
    <t>q ngọc</t>
  </si>
  <si>
    <t>án 15/hsst/17.5.2013 tòa Thái Bình</t>
  </si>
  <si>
    <t>48/7.6.2018</t>
  </si>
  <si>
    <t>23/27.7.2018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</si>
  <si>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</si>
  <si>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</si>
  <si>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</si>
  <si>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</si>
  <si>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</si>
  <si>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13/4/2018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</si>
  <si>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</si>
  <si>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</si>
  <si>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</si>
  <si>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</si>
  <si>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</si>
  <si>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25/9/2018</t>
  </si>
  <si>
    <t>78/QĐCCTHA, 22/9/2015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</si>
  <si>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</si>
  <si>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</si>
  <si>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</si>
  <si>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</si>
  <si>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</si>
  <si>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</si>
  <si>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</si>
  <si>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</si>
  <si>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</si>
  <si>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</si>
  <si>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</si>
  <si>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</si>
  <si>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</si>
  <si>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</si>
  <si>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</si>
  <si>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29/12/2017</t>
  </si>
  <si>
    <t>18/QĐ-CCTHA,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</si>
  <si>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</si>
  <si>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</si>
  <si>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</si>
  <si>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</si>
  <si>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</si>
  <si>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41/QĐ-CCTHA, 18/5/2017</t>
  </si>
  <si>
    <t>Nguyễn Thị Vân</t>
  </si>
  <si>
    <t>126/HSST, 15/11/2002, TA Thái Bình</t>
  </si>
  <si>
    <t>157/QĐ-CCTHA,04/12/2015</t>
  </si>
  <si>
    <t>20/6/2018</t>
  </si>
  <si>
    <t>13/QĐ-CCTHA,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</si>
  <si>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</si>
  <si>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</si>
  <si>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</si>
  <si>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</si>
  <si>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</si>
  <si>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</si>
  <si>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</si>
  <si>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</si>
  <si>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</si>
  <si>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</si>
  <si>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</si>
  <si>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</si>
  <si>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24/4/2018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</si>
  <si>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</si>
  <si>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</si>
  <si>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</si>
  <si>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</si>
  <si>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</si>
  <si>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02/QĐ-CCTHA, 18/10/2017</t>
  </si>
  <si>
    <t>Lê Đức Tuyến</t>
  </si>
  <si>
    <t>27/HSST, 21/5/2013, TA Đông Hưng</t>
  </si>
  <si>
    <t>20/9/2018</t>
  </si>
  <si>
    <t>71/QĐ-CCTHA, 21/9/2018</t>
  </si>
  <si>
    <t>Nguyễn Thị Doan</t>
  </si>
  <si>
    <t>Khu 7, Thị trấn Diêm Điền</t>
  </si>
  <si>
    <t>2052/HSPT, 21/10/1998, TA Tối cao</t>
  </si>
  <si>
    <t>36/QĐ-THA,28/10/2008</t>
  </si>
  <si>
    <t>19/10/2017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</si>
  <si>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</si>
  <si>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</si>
  <si>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</si>
  <si>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</si>
  <si>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</si>
  <si>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</si>
  <si>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</si>
  <si>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</si>
  <si>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</si>
  <si>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</si>
  <si>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</si>
  <si>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</si>
  <si>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</si>
  <si>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</si>
  <si>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16/3/2018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</si>
  <si>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</si>
  <si>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</si>
  <si>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</si>
  <si>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</si>
  <si>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</si>
  <si>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</si>
  <si>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</si>
  <si>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</si>
  <si>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</si>
  <si>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</si>
  <si>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</si>
  <si>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</si>
  <si>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</si>
  <si>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19/4/2018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</si>
  <si>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</si>
  <si>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</si>
  <si>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</si>
  <si>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</si>
  <si>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</si>
  <si>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</si>
  <si>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</si>
  <si>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</si>
  <si>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</si>
  <si>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</si>
  <si>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</si>
  <si>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</si>
  <si>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</si>
  <si>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</si>
  <si>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26/9/2018</t>
  </si>
  <si>
    <t>25/QĐ-CCTHA, 21/9/2015</t>
  </si>
  <si>
    <t>Giang Văn Ngoãn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</si>
  <si>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</si>
  <si>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</si>
  <si>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</si>
  <si>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</si>
  <si>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</si>
  <si>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</si>
  <si>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</si>
  <si>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</si>
  <si>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</si>
  <si>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26/4/2018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</si>
  <si>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</si>
  <si>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</si>
  <si>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</si>
  <si>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</si>
  <si>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</si>
  <si>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</si>
  <si>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</si>
  <si>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</si>
  <si>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16/8/2018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</si>
  <si>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</si>
  <si>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</si>
  <si>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</si>
  <si>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</si>
  <si>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</si>
  <si>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</si>
  <si>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</si>
  <si>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</si>
  <si>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</si>
  <si>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</si>
  <si>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</si>
  <si>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</si>
  <si>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</si>
  <si>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</si>
  <si>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</si>
  <si>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</si>
  <si>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</si>
  <si>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</si>
  <si>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</si>
  <si>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</si>
  <si>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</si>
  <si>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</si>
  <si>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</si>
  <si>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</si>
  <si>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</si>
  <si>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</si>
  <si>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</si>
  <si>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</si>
  <si>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</si>
  <si>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</si>
  <si>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</si>
  <si>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</si>
  <si>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</si>
  <si>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</si>
  <si>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</si>
  <si>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</si>
  <si>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</si>
  <si>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</si>
  <si>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</si>
  <si>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</si>
  <si>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</si>
  <si>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</si>
  <si>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</si>
  <si>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</si>
  <si>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</si>
  <si>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</si>
  <si>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</si>
  <si>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</si>
  <si>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24/QĐCCTHADS 11/5/2018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</si>
  <si>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</si>
  <si>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</si>
  <si>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</si>
  <si>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</si>
  <si>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</si>
  <si>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</si>
  <si>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</si>
  <si>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</si>
  <si>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</si>
  <si>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</si>
  <si>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</si>
  <si>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</si>
  <si>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</si>
  <si>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</si>
  <si>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</si>
  <si>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</si>
  <si>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</si>
  <si>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27/8/2018</t>
  </si>
  <si>
    <t>62/QĐ-CCTHADS, 14/9/2017</t>
  </si>
  <si>
    <t>83/QĐ-CCTHADS, 21/8/2017</t>
  </si>
  <si>
    <t>TT</t>
  </si>
  <si>
    <t>54/QĐ-CCTHADS, 31/8/2018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</si>
  <si>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</si>
  <si>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</si>
  <si>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</si>
  <si>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</si>
  <si>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</si>
  <si>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</si>
  <si>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</si>
  <si>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</si>
  <si>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</si>
  <si>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</si>
  <si>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16/5/2018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</si>
  <si>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</si>
  <si>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</si>
  <si>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</si>
  <si>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</si>
  <si>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</si>
  <si>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</si>
  <si>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</si>
  <si>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</si>
  <si>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</si>
  <si>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</si>
  <si>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</si>
  <si>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</si>
  <si>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</si>
  <si>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</si>
  <si>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</si>
  <si>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14/9/2018</t>
  </si>
  <si>
    <t>57/QĐ-CCTHADS, 31/7/2017</t>
  </si>
  <si>
    <t>Trần Đức Khoái</t>
  </si>
  <si>
    <t>82/HSST, 18/8/2017, TA Thái Thụy</t>
  </si>
  <si>
    <t>154/QĐ-CCTHADS, 10/11/2017</t>
  </si>
  <si>
    <t>P</t>
  </si>
  <si>
    <t>12/QĐ-CCTHADS, 05/1//2017</t>
  </si>
  <si>
    <t>Công ty TNHH Long Thành</t>
  </si>
  <si>
    <t>06/QĐST-KDTM, TA Ba Đình</t>
  </si>
  <si>
    <t>229/QĐ-CCTHADS, 12/12/2017</t>
  </si>
  <si>
    <t>BT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</si>
  <si>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</si>
  <si>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</si>
  <si>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</si>
  <si>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</si>
  <si>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</si>
  <si>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20/4/2018</t>
  </si>
  <si>
    <t>17/QĐ-CCTHADS, 18/1//2017</t>
  </si>
  <si>
    <t>450QĐ-CCTHADS,29/3/2018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</si>
  <si>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</si>
  <si>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</si>
  <si>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</si>
  <si>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</si>
  <si>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</si>
  <si>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23/QĐ-CCTHADS, 11/5/2018</t>
  </si>
  <si>
    <t>Đinh Thị Thi</t>
  </si>
  <si>
    <t>49/HNGĐ-ST, 11/8/2017, TA Thái Thụy</t>
  </si>
  <si>
    <t>178/QĐ-CCTHADS, 21/11/2017</t>
  </si>
  <si>
    <t>29/QĐ-CCTHADS, 12/6/2018</t>
  </si>
  <si>
    <t>Đỗ Văn Chinh</t>
  </si>
  <si>
    <t>127/HSST, 23/11/2017, TA Thái Thụy</t>
  </si>
  <si>
    <t>624/QĐ-CCTHADS, 11/6/2018</t>
  </si>
  <si>
    <t>25/6/2018</t>
  </si>
  <si>
    <t>32/QĐ-CCTHADS, 26/6/2018</t>
  </si>
  <si>
    <t>Công ty TNHHVTB Ngọc Chương</t>
  </si>
  <si>
    <t>02/KDTMST, 25/5/2018, TA Thái Thụy</t>
  </si>
  <si>
    <t>697/QĐ-CCTHADS, 10/7/2018</t>
  </si>
  <si>
    <t>51/QĐ-CCTHADS, 22/8/2018</t>
  </si>
  <si>
    <t>Nguyễn Văn Mậu</t>
  </si>
  <si>
    <t>Thụy Sơn</t>
  </si>
  <si>
    <t>09/HSST, 07/2/2018,TA Thái Thụy</t>
  </si>
  <si>
    <t>610/QĐ-CCTHADS, 28/5/2018</t>
  </si>
  <si>
    <t>23/8/2018</t>
  </si>
  <si>
    <t>52/QĐ-CCTHADS, 24/8/2018</t>
  </si>
  <si>
    <t xml:space="preserve">Nguyễn Thị Thoa, </t>
  </si>
  <si>
    <t>Thụy An</t>
  </si>
  <si>
    <t>59/HSST, TA Hải Phòng, 23/4/2015</t>
  </si>
  <si>
    <t>753/QĐ-CCTHADS,02/8/2018</t>
  </si>
  <si>
    <t>13/QĐ-CCTHADS, 28/01/2019</t>
  </si>
  <si>
    <t xml:space="preserve">Trần Đức Hoàng, sn 1989, </t>
  </si>
  <si>
    <t>114/HSST, TA Hải Phòng, 15/9/2017</t>
  </si>
  <si>
    <t>825/QĐ-CCTHADS,11/9/2018</t>
  </si>
  <si>
    <t>Trt</t>
  </si>
  <si>
    <t>79/QĐ-CCTHADS, 25/9/2018</t>
  </si>
  <si>
    <t>Công ty TNHHVTB Nhật Ninh</t>
  </si>
  <si>
    <t>26/KDTM-ST, Tân Thành, Vũng Tàu, 30/10/2017</t>
  </si>
  <si>
    <t>752/QĐ-CCTHADS, 02/8/2018</t>
  </si>
  <si>
    <t>58/QĐ-CCTHADS, 10/9/2018</t>
  </si>
  <si>
    <t>Tô Bình Tùng</t>
  </si>
  <si>
    <t>02/HSST, TA Thái Thụy</t>
  </si>
  <si>
    <t>676/QĐ-CCTHADS, 05/7/2018</t>
  </si>
  <si>
    <t>19/7/2018</t>
  </si>
  <si>
    <t>41/QĐ-CCTHADS, 25/7/2018</t>
  </si>
  <si>
    <t>Công ty CPVTB Hoàng Phát,</t>
  </si>
  <si>
    <t>05/KDTM-ST, TA Thái Thụy, 04/8/2017</t>
  </si>
  <si>
    <t>559/QĐ-CCTHADS, 21/5/2018</t>
  </si>
  <si>
    <t>13/8/2018</t>
  </si>
  <si>
    <t>53/QĐ-CCTHADS, 27/8/2018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</si>
  <si>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</si>
  <si>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</si>
  <si>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</si>
  <si>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</si>
  <si>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</si>
  <si>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Nhâm Văn Cảnh</t>
  </si>
  <si>
    <t>thôn Cao Trai, xã Thụy Việt</t>
  </si>
  <si>
    <t>74/HSST 29/9/2016 TA Thái Thụy</t>
  </si>
  <si>
    <t>134/QĐ-CCTHADS 01/2/2016</t>
  </si>
  <si>
    <t>Ap+P</t>
  </si>
  <si>
    <t>66/QĐ-CCTHADS 17/9/2018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</si>
  <si>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</si>
  <si>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</si>
  <si>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</si>
  <si>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</si>
  <si>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</si>
  <si>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</si>
  <si>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</si>
  <si>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</si>
  <si>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</si>
  <si>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</si>
  <si>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22/3/2019</t>
  </si>
  <si>
    <t>20/QĐ-CCTHADS 26/3/2019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</si>
  <si>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</si>
  <si>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</si>
  <si>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</si>
  <si>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</si>
  <si>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</si>
  <si>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</si>
  <si>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</si>
  <si>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</si>
  <si>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</si>
  <si>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</si>
  <si>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</si>
  <si>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</si>
  <si>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</si>
  <si>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</si>
  <si>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</si>
  <si>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</si>
  <si>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</si>
  <si>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</si>
  <si>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</si>
  <si>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</si>
  <si>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</si>
  <si>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</si>
  <si>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</si>
  <si>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</si>
  <si>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</si>
  <si>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</si>
  <si>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</si>
  <si>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</si>
  <si>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</si>
  <si>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</si>
  <si>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</si>
  <si>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</si>
  <si>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</si>
  <si>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</si>
  <si>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</si>
  <si>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</si>
  <si>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</si>
  <si>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</si>
  <si>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</si>
  <si>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</si>
  <si>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</si>
  <si>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</si>
  <si>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</si>
  <si>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</si>
  <si>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</si>
  <si>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</si>
  <si>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</si>
  <si>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</si>
  <si>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</si>
  <si>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</si>
  <si>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</si>
  <si>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</si>
  <si>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</si>
  <si>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</si>
  <si>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</si>
  <si>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</si>
  <si>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</si>
  <si>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78/2015/HSPT, 10/11/2015 TAT TB</t>
  </si>
  <si>
    <t>162/QĐ-CCTHADS, 04/12/2015</t>
  </si>
  <si>
    <t>52/QĐ-CCTHA,04/8/2016</t>
  </si>
  <si>
    <t>Lưu Văn Lăng</t>
  </si>
  <si>
    <t>01/2014/QĐST-KDTM, 02/7/2017, TA Thái Thụy</t>
  </si>
  <si>
    <t>04/QĐ-CCTHADS, 03/10/2016</t>
  </si>
  <si>
    <t>02/QĐ-CCTHADS, 17/10/2016</t>
  </si>
  <si>
    <t>Đinh Thế Hải</t>
  </si>
  <si>
    <t>Thái Thành</t>
  </si>
  <si>
    <t>72/2015/HSSt,18/12/2015, TA Thái Thụy</t>
  </si>
  <si>
    <t>323/QĐ-CCTHADS, 15/3/2016</t>
  </si>
  <si>
    <t>Tịch thu sung công</t>
  </si>
  <si>
    <t>05/QĐ-CCTHADS, 18/10/2016</t>
  </si>
  <si>
    <t>Nguyễn Thị Hồng Mơ</t>
  </si>
  <si>
    <t>Thụy Dương</t>
  </si>
  <si>
    <t>34/2016/HSST, 27/5/2016, TA Thái Thụy</t>
  </si>
  <si>
    <t>37/QĐ-CCTHADS, 18/10/2016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</si>
  <si>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</si>
  <si>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</si>
  <si>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</si>
  <si>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</si>
  <si>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</si>
  <si>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</si>
  <si>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16/HSST, 23/02/2012, TA Quế Phong, Nghệ An</t>
  </si>
  <si>
    <t>392/QĐ-CCTHADS, 15/5/2012</t>
  </si>
  <si>
    <t>AP+SC</t>
  </si>
  <si>
    <t>37/QĐCCTHADS 10/5/2017</t>
  </si>
  <si>
    <t>Đỗ Trọng Ý</t>
  </si>
  <si>
    <t>Thụy Việt</t>
  </si>
  <si>
    <t>74/2016/HSST,29/9/2016 TA Thái Thụy</t>
  </si>
  <si>
    <t>129/QĐ-CCTHADS,01/12/2016</t>
  </si>
  <si>
    <t>55/QĐCCTHADS 28/7/2017</t>
  </si>
  <si>
    <t>Tạ Ngọc Dương</t>
  </si>
  <si>
    <t>Thái An</t>
  </si>
  <si>
    <t>47/HSPT,04/7/2014 TA Thái Bình</t>
  </si>
  <si>
    <t>91/QĐ-CCTHADS,31/10/2014</t>
  </si>
  <si>
    <t>Ap, P Tr t</t>
  </si>
  <si>
    <t>69/QĐCCTHADS 23/9/2016</t>
  </si>
  <si>
    <t>Bùi Văn Ngư, Nguyễn Thị Hồng Mơ</t>
  </si>
  <si>
    <t>05/DSST, 30/6/2017, Tòa án Thái Thụy</t>
  </si>
  <si>
    <t>506/QĐ-CCTHADS, 08/8/2017</t>
  </si>
  <si>
    <t>58/QĐCCTHADS 22/8/2017</t>
  </si>
  <si>
    <t>Nguyễn  Đức Báu</t>
  </si>
  <si>
    <t>Thụy Hồng</t>
  </si>
  <si>
    <t>143/QĐ-CCTHADS, 29/10/2015</t>
  </si>
  <si>
    <t>01/QĐ-CCTHADS, 16/10/2017</t>
  </si>
  <si>
    <t>Đoàn Văn Toàn</t>
  </si>
  <si>
    <t>205/HSPT, 24/4/2015, TA THành phố HCM</t>
  </si>
  <si>
    <t>17/QĐ-CCTHADS, 03/10/2017</t>
  </si>
  <si>
    <t>05/QĐ-CCTHADS, 20/10/2017</t>
  </si>
  <si>
    <t>Nguyễn Văn Chiều</t>
  </si>
  <si>
    <t>156/QĐ-CCTHADS, 10/11/2017</t>
  </si>
  <si>
    <t>10/QĐ-CCTHADS, 22/12//2017</t>
  </si>
  <si>
    <t>Bùi Doãn Bộ</t>
  </si>
  <si>
    <t>117/HSST, 10/11/2017, TA Thái Thụy</t>
  </si>
  <si>
    <t>257/QĐ-CCTHADS,  19/12/2017</t>
  </si>
  <si>
    <t>11/QĐ-CCTHADS, 03/01//2017</t>
  </si>
  <si>
    <t>33/HSST, 04/5/2018, TA Thái Thụy</t>
  </si>
  <si>
    <t>626/QĐ-CCTHADS, 11/6/2018</t>
  </si>
  <si>
    <t>31/QĐ-CCTHADS, 25/6/2018</t>
  </si>
  <si>
    <t>UBND xã Thụy Tân</t>
  </si>
  <si>
    <t>Huyện Thái Thụy</t>
  </si>
  <si>
    <t>01/DSST 21/1/2016 TA Thái Thụy</t>
  </si>
  <si>
    <t>91/QĐ-CCTHADS, 11/11/2016</t>
  </si>
  <si>
    <t>Trả anh Dương, chị Mừng</t>
  </si>
  <si>
    <t>67/QĐ-CCTHADS, 18/9/2018</t>
  </si>
  <si>
    <t>Phạm Minh Thú</t>
  </si>
  <si>
    <t>04/DSST 04/9/2015 TAT TT</t>
  </si>
  <si>
    <t>125/QĐ-CCTHADS, 23/10/2015</t>
  </si>
  <si>
    <t>65/QĐ-CCTHADS, 17/9/2018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</si>
  <si>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</si>
  <si>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</si>
  <si>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</si>
  <si>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</si>
  <si>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</si>
  <si>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25/QĐ - CCTHA ngày 14/5/2018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</si>
  <si>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</si>
  <si>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</si>
  <si>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</si>
  <si>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</si>
  <si>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</si>
  <si>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</si>
  <si>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Nguyễn Như Vĩnh</t>
  </si>
  <si>
    <t xml:space="preserve"> Việt Cường,Thái Sơn, Thái Thuy, Thái Bình</t>
  </si>
  <si>
    <t>117/HSPT/1992 ngày 29 tháng 2 năm 1992 Tòa án nhân dân tối cao</t>
  </si>
  <si>
    <t>30/QĐ - THA 13.11.2003</t>
  </si>
  <si>
    <t>30/4/2018</t>
  </si>
  <si>
    <t>114/QĐ - CCTHA ngày.23.9.2015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</si>
  <si>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</si>
  <si>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</si>
  <si>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</si>
  <si>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</si>
  <si>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29/3/2018</t>
  </si>
  <si>
    <t>80/QĐ - CCTHA ngày 25/9/2018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</si>
  <si>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</si>
  <si>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</si>
  <si>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</si>
  <si>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</si>
  <si>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</si>
  <si>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</si>
  <si>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</si>
  <si>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</si>
  <si>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</si>
  <si>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45/QĐ-CCTHADS, 03/8/2018</t>
  </si>
  <si>
    <t>Phạm Đăng Đoàn,</t>
  </si>
  <si>
    <t>67/QĐST-HNGĐ, 26/5/2016, TA Thái Thụy</t>
  </si>
  <si>
    <t>142/QĐ_CCTHADS, 26/12/2016</t>
  </si>
  <si>
    <t>29/QĐ-CCTHADS, 24/3/2017</t>
  </si>
  <si>
    <t xml:space="preserve">DĐặng Minh Thái, Vũ Xuân Toàn </t>
  </si>
  <si>
    <t>thuụy phong</t>
  </si>
  <si>
    <t>181/HSPT -TAND TP Hà Nội</t>
  </si>
  <si>
    <t>27/QĐ-CCTHADS 07.10.2016</t>
  </si>
  <si>
    <t>bồi thường</t>
  </si>
  <si>
    <t>15QĐ-CCTHADS /09.1.2017</t>
  </si>
  <si>
    <t>Nguyễn Đinh Đại</t>
  </si>
  <si>
    <t>Thuy Thanh</t>
  </si>
  <si>
    <t>06/HNGĐ -ST Tòa án ND H buôn Đôn và AS 01/QDHNGĐ- GĐT</t>
  </si>
  <si>
    <t>328/QDD-CCTHADS27/6/2017</t>
  </si>
  <si>
    <t>49/QĐ-CCTHADS /13.7.2017</t>
  </si>
  <si>
    <t>Vũ Xuân Toàn</t>
  </si>
  <si>
    <t>Thụy Phong</t>
  </si>
  <si>
    <t>26/QĐ-CCTHADS</t>
  </si>
  <si>
    <t>16/QĐ-CCTHADS 09.01.2017</t>
  </si>
  <si>
    <t>Nguyễn Thị Hồng Diên</t>
  </si>
  <si>
    <t>Thuyỵ Duyên</t>
  </si>
  <si>
    <t>205/HSST, 08/12/2015, TA TP Thái Bình</t>
  </si>
  <si>
    <t>370/QĐ-CCTHADS, 06/4/2016</t>
  </si>
  <si>
    <t>28/QĐCCTHADS, 23 /5/2018</t>
  </si>
  <si>
    <t>Trần Ngọc Dũng</t>
  </si>
  <si>
    <t>Thái Thủy</t>
  </si>
  <si>
    <t>01/QHNGĐ-ST, TA Thái Thụy, 12/01/2017</t>
  </si>
  <si>
    <t>269/QĐ-CCTHADS, 26/12/2017</t>
  </si>
  <si>
    <t>25/7/2018</t>
  </si>
  <si>
    <t>42/QĐ-CCTHADS, 25/7/2018</t>
  </si>
  <si>
    <t xml:space="preserve">nguyễn Công Bộ </t>
  </si>
  <si>
    <t>74/HSST- Tào án nhân dân huyện Thái Thụy</t>
  </si>
  <si>
    <t>31/QĐ-CCTHADS 9/10/2017</t>
  </si>
  <si>
    <t>31/5/2018</t>
  </si>
  <si>
    <t>08/QĐ-CCTHADS, 12/5/2017</t>
  </si>
  <si>
    <t xml:space="preserve">Nguyễn Viết Mười </t>
  </si>
  <si>
    <t>Thụy Duyên</t>
  </si>
  <si>
    <t>11/HSST -  TAND tp Thái Bình</t>
  </si>
  <si>
    <t>395/QĐ-CCTHADS 06.7.2015</t>
  </si>
  <si>
    <t>16/01/2019</t>
  </si>
  <si>
    <t>17/QĐ-CCTHADS 17/01/2019</t>
  </si>
  <si>
    <t>Nguyễn Thị Xuân</t>
  </si>
  <si>
    <t>Thụy Quỳnh</t>
  </si>
  <si>
    <t>213/HSST, 22/112/2015, TA TP Thái Bình</t>
  </si>
  <si>
    <t>01/QĐTHA,3/10/2016</t>
  </si>
  <si>
    <t>15/5/2018</t>
  </si>
  <si>
    <t>SỐ 39 ngày 17/5/2017</t>
  </si>
  <si>
    <t>Lê Văn Bốn</t>
  </si>
  <si>
    <t>11/HSPT,28/4/2010,TAND TB</t>
  </si>
  <si>
    <t>211/QĐTHA,15/5/2010</t>
  </si>
  <si>
    <t>AP+TTXC</t>
  </si>
  <si>
    <t>SỐ 89 ngày 23/9/2015</t>
  </si>
  <si>
    <t>Vũ Duy Huê</t>
  </si>
  <si>
    <t>Thái Nguyên</t>
  </si>
  <si>
    <t>02/HSST,15/10/2014TA Thái Bình</t>
  </si>
  <si>
    <t>398/QĐTHA,6/7/2015</t>
  </si>
  <si>
    <t>AP+TT</t>
  </si>
  <si>
    <t>29/5/2018</t>
  </si>
  <si>
    <t>SỐ 18 ngày 28/8/2015</t>
  </si>
  <si>
    <t>Vũ Thị Huyền</t>
  </si>
  <si>
    <t>Thái Tân</t>
  </si>
  <si>
    <t>676/HSPT,24/11/2011,TA Tối Cao</t>
  </si>
  <si>
    <t>207/QĐTHA,26/2/2014</t>
  </si>
  <si>
    <t>SỐ100 ngày 23/9/2015</t>
  </si>
  <si>
    <t>Tạ NGọc Tiệp</t>
  </si>
  <si>
    <t xml:space="preserve">Thái Hưng </t>
  </si>
  <si>
    <t>68/HSST,21/9/2011,TA Thái Thuỵ</t>
  </si>
  <si>
    <t>167/QĐTHA,9/1/2012</t>
  </si>
  <si>
    <t>TTXC</t>
  </si>
  <si>
    <t>SỐ 23 ngày 21/9/2015</t>
  </si>
  <si>
    <t>Nguyễn Văn Trường</t>
  </si>
  <si>
    <t>78/HSPT,29/9/2011, TA Hà Tĩnh</t>
  </si>
  <si>
    <t>99/QĐTHA/14/12/2011</t>
  </si>
  <si>
    <t>SỐ 92 ngày 23/9/2015</t>
  </si>
  <si>
    <t>14/HSST,11/5/2016 TA Thái Thuỵ</t>
  </si>
  <si>
    <t>713/QĐTHA,12/8/2016</t>
  </si>
  <si>
    <t>SỐ 60 ngày 01/9/2017</t>
  </si>
  <si>
    <t>Phạm Văn Sơn</t>
  </si>
  <si>
    <t>1184/HSPT,29/6/2000,TAND TC</t>
  </si>
  <si>
    <t>70/QĐTHA,20/9/2000</t>
  </si>
  <si>
    <t>SỐ 81 ngày 23/9/2015</t>
  </si>
  <si>
    <t>Ninh Văn Đính</t>
  </si>
  <si>
    <t>Thái Phúc</t>
  </si>
  <si>
    <t>21/HSST,9/5/2014,TA Thái Thuỵ</t>
  </si>
  <si>
    <t>396/QĐTHA,14/7/2014</t>
  </si>
  <si>
    <t>AP+P+TTXC</t>
  </si>
  <si>
    <t>23/6/2018</t>
  </si>
  <si>
    <t>SỐ 73 ngày 21/9/2015</t>
  </si>
  <si>
    <t>Lê Minh Uấn</t>
  </si>
  <si>
    <t>29/DS-PT,31/3/2014,TA Lâm Đồng</t>
  </si>
  <si>
    <t>21/QĐTHA,8/10/2014</t>
  </si>
  <si>
    <t>24/9/2018</t>
  </si>
  <si>
    <t>SỐ 76ngày 25/9/2018</t>
  </si>
  <si>
    <t>Vũ Văn Tuân</t>
  </si>
  <si>
    <t>Thụy Xuân</t>
  </si>
  <si>
    <t>444/HSPT,21/3/2000,TAND TC</t>
  </si>
  <si>
    <t>20/QĐTHA,10/10/2011</t>
  </si>
  <si>
    <t>14/3/2018</t>
  </si>
  <si>
    <t>SỐ 93 ngày 23/9/2015</t>
  </si>
  <si>
    <t>Trương Xuân Hà</t>
  </si>
  <si>
    <t>11/DSPT,17/8/2011,TA Thái Thuỵ</t>
  </si>
  <si>
    <t>25/QĐTHA,17/10/2011</t>
  </si>
  <si>
    <t>19/9/2018</t>
  </si>
  <si>
    <t>Số 75 ngayf24/9/2018</t>
  </si>
  <si>
    <t>Bùi Đức Lục</t>
  </si>
  <si>
    <t>Hồng Quỳnh</t>
  </si>
  <si>
    <t>106AHSST,26/9/2017, TA Thái Thụy</t>
  </si>
  <si>
    <t>243/QĐ-THA,18/12/2017</t>
  </si>
  <si>
    <t>35/QĐ-CCTHADS, 17/7/2018</t>
  </si>
  <si>
    <t>247/QĐ-THA,18/12/2017</t>
  </si>
  <si>
    <t>36/QĐ-CCTHADS, 17/7/2018</t>
  </si>
  <si>
    <t>Hoàng Văn Long Anh</t>
  </si>
  <si>
    <t>Thụy Lương</t>
  </si>
  <si>
    <t>30/HSST, 10/5/2017, TA Thái Thụy</t>
  </si>
  <si>
    <t>587/QĐ-CCTHADS, 24/5/2018</t>
  </si>
  <si>
    <t>37/QĐ-CCTHADS, 17/7/2018</t>
  </si>
  <si>
    <t>Nguyễn Thiên Lân</t>
  </si>
  <si>
    <t>55/DSLH, 26/12/2002, TA Hạ Long</t>
  </si>
  <si>
    <t>582/QĐ-CCTHADS, 23/6/2016</t>
  </si>
  <si>
    <t>13/7/2018</t>
  </si>
  <si>
    <t>39/QĐ-CCTHADS, 24/7/2018</t>
  </si>
  <si>
    <t>Lê Đình Phong</t>
  </si>
  <si>
    <t>12/HNGĐ-PT,11/6/2015,TA Thái Bình</t>
  </si>
  <si>
    <t>425/QĐ-CCTHADS,17/8/2015</t>
  </si>
  <si>
    <t>40/QĐ-CCTHADS, 24/7/2018</t>
  </si>
  <si>
    <t>Đỗ Trọng Thịnh</t>
  </si>
  <si>
    <t>Thuỵ Trình</t>
  </si>
  <si>
    <t>39/HSST,13/6/2017, TA huyện Thái Thuỵ</t>
  </si>
  <si>
    <t>392/QĐ-CCTHADS,28/6/2017</t>
  </si>
  <si>
    <t>18/9/2018</t>
  </si>
  <si>
    <t>68/QĐ-CCTHADS,19/9/2018</t>
  </si>
  <si>
    <t xml:space="preserve"> </t>
  </si>
  <si>
    <t>Đào Thị Thanh Hoa</t>
  </si>
  <si>
    <t>24/HSST, 17/4/2018, TA Thái Thụy</t>
  </si>
  <si>
    <t>545/QĐ-CCTHADS, 03/5/2018</t>
  </si>
  <si>
    <t>30/7/2018</t>
  </si>
  <si>
    <t>44/QĐ-CCTHADS, 02/8/2018</t>
  </si>
  <si>
    <t>Vũ Thị Nhuần</t>
  </si>
  <si>
    <t xml:space="preserve">213/HSST, 30/11/2016, TA Bà Rịa, </t>
  </si>
  <si>
    <t>155/QD-CCTHADS, 28/8/2018</t>
  </si>
  <si>
    <t>46/QĐ-CCTHADS, 06/8/2018</t>
  </si>
  <si>
    <t>Trần Bá Định</t>
  </si>
  <si>
    <t>28/HSPT,23/9/2015, TA Quảng Ninh</t>
  </si>
  <si>
    <t>02/QĐ-CCTHADS, 03/10/2016</t>
  </si>
  <si>
    <t>48/QĐ-CCTHADS, 14/8/2018</t>
  </si>
  <si>
    <t>Hoàng Ngọc Diệu</t>
  </si>
  <si>
    <t>Thuỵ Lương</t>
  </si>
  <si>
    <t>197/HSST,05/12/2017,TA TP Thái Bình</t>
  </si>
  <si>
    <t>709/QĐ-CCTHADS, 12/7/2018</t>
  </si>
  <si>
    <t>49/QĐ-CCTHADS, 14/8/2018</t>
  </si>
  <si>
    <t>Pham.  Công Minh</t>
  </si>
  <si>
    <t>Thuỵ Xuân</t>
  </si>
  <si>
    <t>107/HSPT,24/12/2014, TA tỉnh Thái Bình</t>
  </si>
  <si>
    <t>167/QĐ-CCTHA,6/1/2015</t>
  </si>
  <si>
    <t>P+TRT</t>
  </si>
  <si>
    <t>104/QD-CCTHADS,23/9/2015</t>
  </si>
  <si>
    <t>Bùi Văn Bằng</t>
  </si>
  <si>
    <t>135/HSST,9/9/2014,TA TP Sơn La</t>
  </si>
  <si>
    <t>246/QĐ-CCTHADS/25/3/2015</t>
  </si>
  <si>
    <t>15/6/2018</t>
  </si>
  <si>
    <t>31/QĐ-THADS,02/03/2016</t>
  </si>
  <si>
    <t>Đàm Văn Sơn</t>
  </si>
  <si>
    <t>21/HSST,7/02/2013,TA TP Bắc Giang</t>
  </si>
  <si>
    <t>353/QĐ-CCTHADS,20/5/3013</t>
  </si>
  <si>
    <t>SỐ 85/QĐ-THADS ngày 23/9/2015</t>
  </si>
  <si>
    <t>Đỗ Đức Cương</t>
  </si>
  <si>
    <t>40/HSST,18/8/2011, TA tỉnh Thái Bình</t>
  </si>
  <si>
    <t>86/QĐ-CCTHADS,12/10/2012</t>
  </si>
  <si>
    <t>15/3/2018</t>
  </si>
  <si>
    <t>SỐ 97/QĐ-THADS ngày 23/9/2015</t>
  </si>
  <si>
    <t>Nguyễn Văn Cảnh</t>
  </si>
  <si>
    <t>215/HSST,07/8/2012, TA Tân Bình HCM</t>
  </si>
  <si>
    <t>126/QĐ-CCTHADS/19/11/2012</t>
  </si>
  <si>
    <t>AP+PXC</t>
  </si>
  <si>
    <t>28/6/2018</t>
  </si>
  <si>
    <t>SỐ 88 ngày 23/9/2017</t>
  </si>
  <si>
    <t>Nguyễn Thế Tân</t>
  </si>
  <si>
    <t>36/HNGĐ-ST,15/11/2012,TA Thái Thuỵ</t>
  </si>
  <si>
    <t>216/QĐTHA,8/01/2013</t>
  </si>
  <si>
    <t>SỐ 119 ngày 23/9/2015</t>
  </si>
  <si>
    <t>Phạm Văn Hưng</t>
  </si>
  <si>
    <t>67/HSST,04/9/2013, TA huyện Thái Thuỵ</t>
  </si>
  <si>
    <t>95/QĐTHA,4/11/2013</t>
  </si>
  <si>
    <t>SỐ 90 ngày 23/9/2015</t>
  </si>
  <si>
    <t>Nguyễn Bá Mạnh</t>
  </si>
  <si>
    <t>502/HSST,21/11/2012, TA TP Hà Nội</t>
  </si>
  <si>
    <t>255/QĐTHA,18/2/2013</t>
  </si>
  <si>
    <t>16/7/2018</t>
  </si>
  <si>
    <t>SỐ 98 ngày 23/9/2015</t>
  </si>
  <si>
    <t>Trương Bá Phúc</t>
  </si>
  <si>
    <t>90/HSPT,16/02/2017,TA huyện Thái Thuỵ</t>
  </si>
  <si>
    <t>209/QĐTHA,27/2/2017</t>
  </si>
  <si>
    <t>23/3/2018</t>
  </si>
  <si>
    <t>SỐ 27 ngày 22/3/2017</t>
  </si>
  <si>
    <t>Lê Thanh Nam</t>
  </si>
  <si>
    <t>215/HSST,30/11/2016, TA TP Thái Bình</t>
  </si>
  <si>
    <t>192/QĐTHA,20/1/2017</t>
  </si>
  <si>
    <t>SỐ 24 ngày 15/2/2017</t>
  </si>
  <si>
    <t>Trần Văn Giang</t>
  </si>
  <si>
    <t>Thái Hòa</t>
  </si>
  <si>
    <t>79/HSST,30/9/2016, TA huyện Thái Thuỵ</t>
  </si>
  <si>
    <t>124/QĐTHA,29/11/2016</t>
  </si>
  <si>
    <t>SỐ 26 ngày 15/3/2017</t>
  </si>
  <si>
    <t>Quách Đình Viên</t>
  </si>
  <si>
    <t>58/HSPT,28/01/2015, TA TP Hà Nội</t>
  </si>
  <si>
    <t>306/QĐTHA,5/4/2017</t>
  </si>
  <si>
    <t>18/4/2018</t>
  </si>
  <si>
    <t>SỐ 34 ngày 27/4/2017</t>
  </si>
  <si>
    <t>Cty TNHH Trung Tiến</t>
  </si>
  <si>
    <t>04/KDTM,29/5/2017,TA huyện Thái Thuỵ</t>
  </si>
  <si>
    <t>111/QĐTHA,6/11/2017</t>
  </si>
  <si>
    <t>SỐ 77 ngày 25/9/2018</t>
  </si>
  <si>
    <t>Nguyễn Trọng Cương</t>
  </si>
  <si>
    <t>27/HSST,21/5/2013,TA huyện Đông hưng</t>
  </si>
  <si>
    <t>467/QĐTHA,13/9/2013</t>
  </si>
  <si>
    <t>AP+P</t>
  </si>
  <si>
    <t>SỐ 102 ngày 23/9/2015</t>
  </si>
  <si>
    <t>Bùi Đức Cương</t>
  </si>
  <si>
    <t>94/HSST,11/9/2017,TA Thái Thuỵ</t>
  </si>
  <si>
    <t>589/QĐTHA, 24/5/2018</t>
  </si>
  <si>
    <t>TRT</t>
  </si>
  <si>
    <t>SỐ 84/QĐTHA ngày 25/9/2018</t>
  </si>
  <si>
    <t>Lê Minh Đức</t>
  </si>
  <si>
    <t>39/HSPT,13/6/2017, TA huyện Thái Thuỵ</t>
  </si>
  <si>
    <t>396/QĐTHA,28/6/2017</t>
  </si>
  <si>
    <t>AP + SC</t>
  </si>
  <si>
    <t>SỐ 66 ngày 25/9/2017</t>
  </si>
  <si>
    <t>Nguyễn Bá Hùng</t>
  </si>
  <si>
    <t>46/HSST,28/6/2017, TA huyện Thái Thuỵ</t>
  </si>
  <si>
    <t>515/QĐTHA,7/8/2017</t>
  </si>
  <si>
    <t>SỐ 65 ngày 22/9/2017</t>
  </si>
  <si>
    <t>Thái Nguyên</t>
  </si>
  <si>
    <t>214/HSST,6/9/2012,Quận Gò Vấp TP HCM</t>
  </si>
  <si>
    <t>556/QĐTHA, 28/8/2017</t>
  </si>
  <si>
    <t>SỐ64 ngày 20/9/2017</t>
  </si>
  <si>
    <t>Phạm Ngọc Hiếu</t>
  </si>
  <si>
    <t>Thái Hà</t>
  </si>
  <si>
    <t>13/HNGĐ ST, 29/8/2012, TA huyện Sốt Cốp SL</t>
  </si>
  <si>
    <t>373/QĐTHA,9/6/2107</t>
  </si>
  <si>
    <t>SỐ 48 ngày 7/7/2017</t>
  </si>
  <si>
    <t>Vũ Chí Hùng</t>
  </si>
  <si>
    <t>588/QĐ-CCTHADS,24/5/2018</t>
  </si>
  <si>
    <t>TR T</t>
  </si>
  <si>
    <t>SỐ 83/QĐ ngày 25/9/2018</t>
  </si>
  <si>
    <t>Nguyễn Xuân Quyền</t>
  </si>
  <si>
    <t>02/HSPT,11/01/2018,TA tỉnh Thái Bình</t>
  </si>
  <si>
    <t>671/QĐ-CCTHADS,25/6/2018</t>
  </si>
  <si>
    <t>SỐ 69/QĐ ngày 19/9/2018</t>
  </si>
  <si>
    <t>Phạm Như Huấn</t>
  </si>
  <si>
    <t>334/HSST,14/9/2016, TA Hoàng Mai HN</t>
  </si>
  <si>
    <t>785/QĐ-CCTHADS,21/8/2018</t>
  </si>
  <si>
    <t>TRẢ NỢ</t>
  </si>
  <si>
    <t>SỐ 59/QĐ-CCTHADS,11/9/2018</t>
  </si>
  <si>
    <t>Thuỵ Quỳnh</t>
  </si>
  <si>
    <t>34/HSST,10/5/2018, huyện Thái Thuỵ</t>
  </si>
  <si>
    <t>702/QĐ-CCTHADS,12/7/2018</t>
  </si>
  <si>
    <t>SỐ 70/QĐ-CCTHADS,19/9/2018</t>
  </si>
  <si>
    <t>Nguyễn Văn Nhân</t>
  </si>
  <si>
    <t>13/HSST,24/4/2017, TA Ninh Giang Hải Dương</t>
  </si>
  <si>
    <t>378/QĐ-CCTHADS,27/6/2017</t>
  </si>
  <si>
    <t>SỐ 68/QĐ-THADS,25/9/2017</t>
  </si>
  <si>
    <t>Pham Thị Miên</t>
  </si>
  <si>
    <t>13/HNGĐ-PT,11/6/2015, TA tỉnh Thái Bình</t>
  </si>
  <si>
    <t>90/QĐ-CCTHADS,19/10/2015</t>
  </si>
  <si>
    <t>SÔ 81/QĐ-THADS,25/9/2018</t>
  </si>
  <si>
    <t>tính tiền không tính việc</t>
  </si>
  <si>
    <t>Lê Văn Duân</t>
  </si>
  <si>
    <t>Nguyễn Thái Học</t>
  </si>
  <si>
    <t>Thái Thọ</t>
  </si>
  <si>
    <t>93/HSST, 31/8/2015, TA Thanh Trì, HN</t>
  </si>
  <si>
    <t>09/QĐ-CCTHADS, 03/10/2018</t>
  </si>
  <si>
    <t>01/QĐ-CCTHADS, 24/10/2018</t>
  </si>
  <si>
    <t>DĐỗ Văn Long</t>
  </si>
  <si>
    <t>08/QĐ-CCTHADS, 03/10/2018</t>
  </si>
  <si>
    <t>02/QĐ-CCTHADS, 24/10/2018</t>
  </si>
  <si>
    <t>Phạm Thanh Tuấn</t>
  </si>
  <si>
    <t>10/HSST, 05/02/2018, TA Vũ Thư, TB</t>
  </si>
  <si>
    <t>44/QĐ-CCTHADS, 15/10/2018</t>
  </si>
  <si>
    <t>03/QĐ-CCTHADS, 24/10/2018</t>
  </si>
  <si>
    <t>02/KDTMST, 30/7/2017, TA Thái Thụy</t>
  </si>
  <si>
    <t>02/QĐ-CCTHADS, 03/10/2018</t>
  </si>
  <si>
    <t>04/QĐ-CCTHADS, 12/11/2018</t>
  </si>
  <si>
    <t>Nguyễn Văn Tứ</t>
  </si>
  <si>
    <t>Thái Đô</t>
  </si>
  <si>
    <t>115/2018/HSST, 29/6/2018, TA Quế Võ, Bắc Ninh</t>
  </si>
  <si>
    <t>19/QĐ-CCTHADS, 16/11/2018,</t>
  </si>
  <si>
    <t>05/QĐ-CCTHADS, 05/12/2018</t>
  </si>
  <si>
    <t>Đặng Văn Viễn</t>
  </si>
  <si>
    <t>174/2018/HSST, TA Hạ Long, Quảng Ninh, 11/9/2018</t>
  </si>
  <si>
    <t>94/QĐ-CCTHADS, 16/11/2018</t>
  </si>
  <si>
    <t>30/11/2018</t>
  </si>
  <si>
    <t>06/QĐ-CCTHADS, 05/12/2018</t>
  </si>
  <si>
    <t>Nguyễn Bá Khường</t>
  </si>
  <si>
    <t>83/2018/HSST, TATT, 26/9/2018</t>
  </si>
  <si>
    <t>76/QĐ-CCTHADS, 26/9/2018</t>
  </si>
  <si>
    <t>07/QĐ-CCTHADS, 10/12/2018</t>
  </si>
  <si>
    <t>Phạm Thị Hà</t>
  </si>
  <si>
    <t>14/2018/DSST, 21/9/2017, TA Thái Thụy</t>
  </si>
  <si>
    <t>14/QĐ-CCTHADS, 22/10/2018</t>
  </si>
  <si>
    <t>8/QĐ-CCTHADS, 14/12/2018</t>
  </si>
  <si>
    <t>Lê Quý Đôn, Nguyễn Thị Mỵ</t>
  </si>
  <si>
    <t>05/DSST, 23/5/2018, TA Thái Thụy</t>
  </si>
  <si>
    <t>58/QĐ-CCTHADS, 07/11/2018</t>
  </si>
  <si>
    <t>17/12/2018</t>
  </si>
  <si>
    <t>9/QĐ-CCTHADS, 21/12/2018</t>
  </si>
  <si>
    <t>Đỗ Văn Long</t>
  </si>
  <si>
    <t>93/2015/HSST, TA Thanh Trì, Hà Nội</t>
  </si>
  <si>
    <t>22/QĐ-CCTHADS, 06/12/2018</t>
  </si>
  <si>
    <t>21/12/2018</t>
  </si>
  <si>
    <t>10/QĐ-CCTHADS, 24/12/2018</t>
  </si>
  <si>
    <t>Đinh Văn Tình</t>
  </si>
  <si>
    <t>61/HSST, TA Thái Bình, 24/7/2018</t>
  </si>
  <si>
    <t>172/QĐ-CCTHADS, 17/12/2018</t>
  </si>
  <si>
    <t>11/QĐ-CCTHADS, 07/01/2019</t>
  </si>
  <si>
    <t>Công ty TNHHVT và TM Hưng Đạt</t>
  </si>
  <si>
    <t>04/QĐST-KDTM, 02/10/2014, TA Thái Thụy</t>
  </si>
  <si>
    <t>56/QĐ-CCTHADS, 01/11/2018</t>
  </si>
  <si>
    <t>26/02/2019</t>
  </si>
  <si>
    <t>14/QĐ-CCTHADS, 24/01/2019</t>
  </si>
  <si>
    <t>Công ty Thương mại DV Bình Dương</t>
  </si>
  <si>
    <t>16/QĐST-KDTM,19/11/2018, TA Ba Đình</t>
  </si>
  <si>
    <t>194/QĐ-CCTHADS, 24/01/2019</t>
  </si>
  <si>
    <t>15/02/2019</t>
  </si>
  <si>
    <t>15/QĐ-CCTHADS, 28/02/2019</t>
  </si>
  <si>
    <t>33/QĐ-CCTHADS, 24/01/2019</t>
  </si>
  <si>
    <t>16/QĐ-CCTHADS, 28/02/2019</t>
  </si>
  <si>
    <t>Công ty TNHHVT Long Hải</t>
  </si>
  <si>
    <t>15/QĐST-KDTM, 30/10/2018, TA Ba Đình</t>
  </si>
  <si>
    <t>195/QĐ-CCTHADS, 24/01/2019</t>
  </si>
  <si>
    <t>17/QĐ-CCTHADS, 28/02/2019</t>
  </si>
  <si>
    <t>34/QĐ-CCTHADS, 24/01/2019</t>
  </si>
  <si>
    <t>18/QĐ-CCTHADS, 28/02/2019</t>
  </si>
  <si>
    <t>Tạ Đồng Quyền</t>
  </si>
  <si>
    <t>Thụy Trình</t>
  </si>
  <si>
    <t>61/HSSt, 24/7/2018, TA Thái Bình</t>
  </si>
  <si>
    <t>174/QĐ-CCTHADS, 17/12/2018</t>
  </si>
  <si>
    <t xml:space="preserve">Ap, P </t>
  </si>
  <si>
    <t>19/QĐ-CCTHADS, 15/3/2019</t>
  </si>
  <si>
    <t>Thụy Duương</t>
  </si>
  <si>
    <t xml:space="preserve">110/HSST, 21/11/2018, TATT, </t>
  </si>
  <si>
    <t>340/QĐ-THA,25/3/2019</t>
  </si>
  <si>
    <t>23/QĐ-CCTHADS, 16/4/2019</t>
  </si>
  <si>
    <t>Đoàn Văn Duy</t>
  </si>
  <si>
    <t>07/HSST, 23/01/2019, TATT</t>
  </si>
  <si>
    <t>343/QĐ-CCTHADS, 25/3/2019</t>
  </si>
  <si>
    <t>24/QĐ-CCTHADS, 16/4/2019</t>
  </si>
  <si>
    <t>Phạm Thu Hương</t>
  </si>
  <si>
    <t>113/HSSt, 06/8/2018, TATT</t>
  </si>
  <si>
    <t>353/QĐ-CCTHADS,28/3/2019</t>
  </si>
  <si>
    <t>19/4/2019</t>
  </si>
  <si>
    <t>25/QĐ-CCTHADS, 23/4/2019</t>
  </si>
  <si>
    <t>Công ty TNHHDVVTB Hải Xuân</t>
  </si>
  <si>
    <t>04/KDTM-ST, 16/11/2018, TATT</t>
  </si>
  <si>
    <t>316/QĐ-CCTHADS, 19/3/2019</t>
  </si>
  <si>
    <t>26/QĐ-CCTHADS, 23/4/2019</t>
  </si>
  <si>
    <t>01/QĐST-KDTM, 20/02/2019</t>
  </si>
  <si>
    <t>45/QĐCCTHADS, 26/3/2019</t>
  </si>
  <si>
    <t>17/4/2019</t>
  </si>
  <si>
    <t>27/QĐ-CCTHADS, 03/5/2019</t>
  </si>
  <si>
    <t>Trần Nguyên Sơn</t>
  </si>
  <si>
    <t>125/HSST, 28/7/2014, Thái Bình</t>
  </si>
  <si>
    <t>356/QĐ-CCTHADS, 12/4/2019</t>
  </si>
  <si>
    <t>28/QĐ-CCTHADS, 06/5/2019</t>
  </si>
  <si>
    <t xml:space="preserve">Bùi Quang Lịch, </t>
  </si>
  <si>
    <t>21/HSST, 13/3/2019, TATT</t>
  </si>
  <si>
    <t>406/QĐ-CCTHADS, 02/5/2019</t>
  </si>
  <si>
    <t>29/QĐ-CCTHADS, 28/5/2019</t>
  </si>
  <si>
    <t>Nguyễn Văn Bảnh</t>
  </si>
  <si>
    <t>405/QĐ-CCTHADS, 02/5/2019</t>
  </si>
  <si>
    <t>30/QĐ-CCTHADS, 28/5/2019</t>
  </si>
  <si>
    <t>Tạ Văn Đông</t>
  </si>
  <si>
    <t>399/QĐ-CCTHADS, 02/5/2019</t>
  </si>
  <si>
    <t>AP+P+TRT</t>
  </si>
  <si>
    <t>31/QĐ-CCTHADS, 28/5/2019</t>
  </si>
  <si>
    <t>Lê Hồng Duẩn</t>
  </si>
  <si>
    <t>400/QĐ-CCTHADS, 02/5/2019</t>
  </si>
  <si>
    <t>32/QĐ-CCTHADS, 28/5/2019</t>
  </si>
  <si>
    <t>Nguyễn Ninh Sơn</t>
  </si>
  <si>
    <t>403/QĐ-CCTHADS, 02/5/2019</t>
  </si>
  <si>
    <t>33/QĐ-CCTHADS, 28/5/2019</t>
  </si>
  <si>
    <t>Trần Viết Ninh</t>
  </si>
  <si>
    <t>401/QĐ-CCTHADS, 02/5/2019</t>
  </si>
  <si>
    <t>34/QĐ-CCTHADS, 28/5/2019</t>
  </si>
  <si>
    <t>Nguyễn Văn Tam</t>
  </si>
  <si>
    <t>Thụy Ninh</t>
  </si>
  <si>
    <t>103/HSPT, 21/5/2018, TATT</t>
  </si>
  <si>
    <t>418/QĐ-CCTHADS, 06/5/2019</t>
  </si>
  <si>
    <t>35/QĐ-CCTHADS, 28/5/2019</t>
  </si>
  <si>
    <t>Cao Hùng Thịnh</t>
  </si>
  <si>
    <t>phường Bồ Xuyên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</si>
  <si>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</si>
  <si>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</si>
  <si>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</si>
  <si>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</si>
  <si>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</si>
  <si>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</si>
  <si>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</si>
  <si>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</si>
  <si>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</si>
  <si>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>Phạm Công Thành</t>
  </si>
  <si>
    <t>103 - 4/7/2012</t>
  </si>
  <si>
    <t>76 - 10/12/2012</t>
  </si>
  <si>
    <t>17/8/2015</t>
  </si>
  <si>
    <t>16 - 17/8/2015</t>
  </si>
  <si>
    <t>Lê Trí Vũ</t>
  </si>
  <si>
    <t>Lê Hồng Phong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</si>
  <si>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</si>
  <si>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</si>
  <si>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</si>
  <si>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</si>
  <si>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</si>
  <si>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</si>
  <si>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18/8/2015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</si>
  <si>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</si>
  <si>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</si>
  <si>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</si>
  <si>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</si>
  <si>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</si>
  <si>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</si>
  <si>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</si>
  <si>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</si>
  <si>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</si>
  <si>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</si>
  <si>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</si>
  <si>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Đỗ Văn Cường</t>
  </si>
  <si>
    <t>93 - 19/6/2013</t>
  </si>
  <si>
    <t>27 - 12/10/2013</t>
  </si>
  <si>
    <t>25 - 21/8/2015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</si>
  <si>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</si>
  <si>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</si>
  <si>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</si>
  <si>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</si>
  <si>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</si>
  <si>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</si>
  <si>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</si>
  <si>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</si>
  <si>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</si>
  <si>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</si>
  <si>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</si>
  <si>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</si>
  <si>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</si>
  <si>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</si>
  <si>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</si>
  <si>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</si>
  <si>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</si>
  <si>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</si>
  <si>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Vũ Đông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</si>
  <si>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</si>
  <si>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</si>
  <si>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</si>
  <si>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</si>
  <si>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</si>
  <si>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</si>
  <si>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</si>
  <si>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</si>
  <si>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</si>
  <si>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</si>
  <si>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</si>
  <si>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</si>
  <si>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</si>
  <si>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</si>
  <si>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</si>
  <si>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</si>
  <si>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</si>
  <si>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</si>
  <si>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</si>
  <si>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</si>
  <si>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</si>
  <si>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</si>
  <si>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</si>
  <si>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</si>
  <si>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</si>
  <si>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</si>
  <si>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</si>
  <si>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</si>
  <si>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</si>
  <si>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</si>
  <si>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</si>
  <si>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</si>
  <si>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</si>
  <si>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</si>
  <si>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</si>
  <si>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</si>
  <si>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</si>
  <si>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</si>
  <si>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</si>
  <si>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Nguyễn Mạnh Hùng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</si>
  <si>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</si>
  <si>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</si>
  <si>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</si>
  <si>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</si>
  <si>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</si>
  <si>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</si>
  <si>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</si>
  <si>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</si>
  <si>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</si>
  <si>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</si>
  <si>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</si>
  <si>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</si>
  <si>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</si>
  <si>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</si>
  <si>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</si>
  <si>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</si>
  <si>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</si>
  <si>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</si>
  <si>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</si>
  <si>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</si>
  <si>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</si>
  <si>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</si>
  <si>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</si>
  <si>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26/8/2015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</si>
  <si>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</si>
  <si>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</si>
  <si>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</si>
  <si>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</si>
  <si>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</si>
  <si>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</si>
  <si>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</si>
  <si>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</si>
  <si>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</si>
  <si>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</si>
  <si>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</si>
  <si>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</si>
  <si>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</si>
  <si>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</si>
  <si>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</si>
  <si>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</si>
  <si>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</si>
  <si>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</si>
  <si>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</si>
  <si>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</si>
  <si>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</si>
  <si>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</si>
  <si>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</si>
  <si>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Tiền Phong</t>
  </si>
  <si>
    <t>24 - 21/2/2011</t>
  </si>
  <si>
    <t>177 - 14/2/2011</t>
  </si>
  <si>
    <t>81 - 31/8/2015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</si>
  <si>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</si>
  <si>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</si>
  <si>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</si>
  <si>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</si>
  <si>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</si>
  <si>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</si>
  <si>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</si>
  <si>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</si>
  <si>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</si>
  <si>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</si>
  <si>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Thị Phương Thúy</t>
  </si>
  <si>
    <t>44 - 28/5/2008</t>
  </si>
  <si>
    <t>120 - 30/12/2008</t>
  </si>
  <si>
    <t>88 - 4/9/2015</t>
  </si>
  <si>
    <t>Nguyễn Vinh Quang</t>
  </si>
  <si>
    <t>05 - 6/3/2009</t>
  </si>
  <si>
    <t>05 - 12/10/2009</t>
  </si>
  <si>
    <t>89 - 4/9/2015</t>
  </si>
  <si>
    <t>Nguyễn Văn Nam</t>
  </si>
  <si>
    <t>57 - 20/12/2011</t>
  </si>
  <si>
    <t>218 - 9/8/2012</t>
  </si>
  <si>
    <t>90 - 4/9/2015</t>
  </si>
  <si>
    <t>20 - 15/3/2012</t>
  </si>
  <si>
    <t>192 - 11/6/2012</t>
  </si>
  <si>
    <t>91 - 4/9/2015</t>
  </si>
  <si>
    <t>Phan Văn Lịch</t>
  </si>
  <si>
    <t>27 - 23/5/2013</t>
  </si>
  <si>
    <t>275 - 30/7/2013</t>
  </si>
  <si>
    <t>29/8/2015</t>
  </si>
  <si>
    <t>97 - 4/9/2015</t>
  </si>
  <si>
    <t>Vũ Xuân Nam</t>
  </si>
  <si>
    <t>Phú Khánh</t>
  </si>
  <si>
    <t>105 - 24/3/2011</t>
  </si>
  <si>
    <t>16 - 28/10/2011</t>
  </si>
  <si>
    <t>99 - 4/9/2015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</si>
  <si>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</si>
  <si>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</si>
  <si>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</si>
  <si>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</si>
  <si>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</si>
  <si>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</si>
  <si>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</si>
  <si>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</si>
  <si>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Nguyễn Quốc Cường</t>
  </si>
  <si>
    <t>Trần Hưng Đạo</t>
  </si>
  <si>
    <t>29 - 29/12/2010</t>
  </si>
  <si>
    <t>10 - 22/10/2012</t>
  </si>
  <si>
    <t>103 - 4/9/2015</t>
  </si>
  <si>
    <t>Bùi Văn Bắc</t>
  </si>
  <si>
    <t>Vũ Phúc</t>
  </si>
  <si>
    <t>79 - 8/11/1999</t>
  </si>
  <si>
    <t>138 - 14/12/1999</t>
  </si>
  <si>
    <t>107 - 4/9/2015</t>
  </si>
  <si>
    <t>Đỗ Thị Thúy</t>
  </si>
  <si>
    <t>Quang Trung</t>
  </si>
  <si>
    <t>04 - 27/2/2014</t>
  </si>
  <si>
    <t>419 - 20/7/2015</t>
  </si>
  <si>
    <t>27/8/2015</t>
  </si>
  <si>
    <t>110 - 4/9/2015</t>
  </si>
  <si>
    <t>Vũ Văn Thanh</t>
  </si>
  <si>
    <t>49 - 31/3/2006</t>
  </si>
  <si>
    <t>213 - 5/6/2013</t>
  </si>
  <si>
    <t>111 - 4/9/2015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</si>
  <si>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</si>
  <si>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</si>
  <si>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</si>
  <si>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</si>
  <si>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</si>
  <si>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</si>
  <si>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</si>
  <si>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</si>
  <si>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</si>
  <si>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</si>
  <si>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</si>
  <si>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</si>
  <si>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</si>
  <si>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</si>
  <si>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</si>
  <si>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</si>
  <si>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</si>
  <si>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</si>
  <si>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</si>
  <si>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</si>
  <si>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</si>
  <si>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</si>
  <si>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</si>
  <si>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</si>
  <si>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</si>
  <si>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</si>
  <si>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</si>
  <si>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</si>
  <si>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</si>
  <si>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</si>
  <si>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</si>
  <si>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</si>
  <si>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</si>
  <si>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</si>
  <si>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</si>
  <si>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</si>
  <si>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</si>
  <si>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</si>
  <si>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</si>
  <si>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</si>
  <si>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</si>
  <si>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</si>
  <si>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</si>
  <si>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</si>
  <si>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</si>
  <si>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</si>
  <si>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</si>
  <si>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</si>
  <si>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</si>
  <si>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</si>
  <si>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</si>
  <si>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</si>
  <si>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</si>
  <si>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</si>
  <si>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</si>
  <si>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</si>
  <si>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</si>
  <si>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</si>
  <si>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</si>
  <si>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</si>
  <si>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</si>
  <si>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</si>
  <si>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</si>
  <si>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</si>
  <si>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</si>
  <si>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</si>
  <si>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</si>
  <si>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</si>
  <si>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</si>
  <si>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</si>
  <si>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</si>
  <si>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</si>
  <si>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</si>
  <si>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</si>
  <si>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</si>
  <si>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</si>
  <si>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</si>
  <si>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</si>
  <si>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</si>
  <si>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</si>
  <si>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</si>
  <si>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</si>
  <si>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</si>
  <si>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</si>
  <si>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</si>
  <si>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</si>
  <si>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</si>
  <si>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</si>
  <si>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</si>
  <si>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</si>
  <si>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</si>
  <si>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</si>
  <si>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</si>
  <si>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25/9/2015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</si>
  <si>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</si>
  <si>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</si>
  <si>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</si>
  <si>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</si>
  <si>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</si>
  <si>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</si>
  <si>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</si>
  <si>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</si>
  <si>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</si>
  <si>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</si>
  <si>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</si>
  <si>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</si>
  <si>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</si>
  <si>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</si>
  <si>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</si>
  <si>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</si>
  <si>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Đề Thám</t>
  </si>
  <si>
    <t>12 - 12/6/2014</t>
  </si>
  <si>
    <t>37 - 21/7/2014</t>
  </si>
  <si>
    <t>164 - 29/9/2015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</si>
  <si>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</si>
  <si>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</si>
  <si>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</si>
  <si>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</si>
  <si>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</si>
  <si>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</si>
  <si>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</si>
  <si>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</si>
  <si>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</si>
  <si>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</si>
  <si>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</si>
  <si>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</si>
  <si>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</si>
  <si>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Nguyễn Tiến Tranh</t>
  </si>
  <si>
    <t>469-6/6/2007</t>
  </si>
  <si>
    <t>136-1/3/2011</t>
  </si>
  <si>
    <t xml:space="preserve"> AP Ds</t>
  </si>
  <si>
    <t>173-29/9/2015</t>
  </si>
  <si>
    <t>T H Đ</t>
  </si>
  <si>
    <t>155 - 10/9/2013</t>
  </si>
  <si>
    <t>52 - 9/5/2014</t>
  </si>
  <si>
    <t>174 - 29/9/2015</t>
  </si>
  <si>
    <t xml:space="preserve">Trần Thị Bẩy </t>
  </si>
  <si>
    <t>07-27/3/2014</t>
  </si>
  <si>
    <t>31-18/4/2014</t>
  </si>
  <si>
    <t>28/9/2015</t>
  </si>
  <si>
    <t>176-29/9/2015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</si>
  <si>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</si>
  <si>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</si>
  <si>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</si>
  <si>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</si>
  <si>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</si>
  <si>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</si>
  <si>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</si>
  <si>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</si>
  <si>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Đỗ Mạnh Hà</t>
  </si>
  <si>
    <t>176-30/10/2012</t>
  </si>
  <si>
    <t>97-8/1/2103</t>
  </si>
  <si>
    <t>182-29/9/2015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</si>
  <si>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</si>
  <si>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</si>
  <si>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</si>
  <si>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</si>
  <si>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</si>
  <si>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</si>
  <si>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</si>
  <si>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</si>
  <si>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</si>
  <si>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</si>
  <si>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</si>
  <si>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</si>
  <si>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</si>
  <si>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</si>
  <si>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</si>
  <si>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</si>
  <si>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</si>
  <si>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</si>
  <si>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</si>
  <si>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</si>
  <si>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</si>
  <si>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Tân Bình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</si>
  <si>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</si>
  <si>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</si>
  <si>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</si>
  <si>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</si>
  <si>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</si>
  <si>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</si>
  <si>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</si>
  <si>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</si>
  <si>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</si>
  <si>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</si>
  <si>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</si>
  <si>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</si>
  <si>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</si>
  <si>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</si>
  <si>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</si>
  <si>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</si>
  <si>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</si>
  <si>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</si>
  <si>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</si>
  <si>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</si>
  <si>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</si>
  <si>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</si>
  <si>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</si>
  <si>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</si>
  <si>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</si>
  <si>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</si>
  <si>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</si>
  <si>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</si>
  <si>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</si>
  <si>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 xml:space="preserve">Vũ Đại Thanh </t>
  </si>
  <si>
    <t>80-22/5/2012</t>
  </si>
  <si>
    <t>222-14/8/2012</t>
  </si>
  <si>
    <t>23/12/2015</t>
  </si>
  <si>
    <t>07-25/12/2015</t>
  </si>
  <si>
    <t>94-26/6/2015</t>
  </si>
  <si>
    <t>436-5/8/2015</t>
  </si>
  <si>
    <t>13-25/12/2015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</si>
  <si>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</si>
  <si>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</si>
  <si>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</si>
  <si>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</si>
  <si>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</si>
  <si>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</si>
  <si>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</si>
  <si>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</si>
  <si>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</si>
  <si>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</si>
  <si>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</si>
  <si>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</si>
  <si>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</si>
  <si>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</si>
  <si>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</si>
  <si>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</si>
  <si>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</si>
  <si>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</si>
  <si>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</si>
  <si>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</si>
  <si>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</si>
  <si>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</si>
  <si>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</si>
  <si>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</si>
  <si>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</si>
  <si>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</si>
  <si>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</si>
  <si>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</si>
  <si>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</si>
  <si>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</si>
  <si>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</si>
  <si>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</si>
  <si>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</si>
  <si>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</si>
  <si>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</si>
  <si>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</si>
  <si>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</si>
  <si>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22/1/2016</t>
  </si>
  <si>
    <t>40 - 25/1/2016</t>
  </si>
  <si>
    <t>Dương Hải Hưng</t>
  </si>
  <si>
    <t>81 - 14/5/2015</t>
  </si>
  <si>
    <t>383 - 18/6/2015</t>
  </si>
  <si>
    <t>42 - 25/1/2016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</si>
  <si>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</si>
  <si>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</si>
  <si>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</si>
  <si>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</si>
  <si>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</si>
  <si>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</si>
  <si>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</si>
  <si>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</si>
  <si>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</si>
  <si>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</si>
  <si>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</si>
  <si>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</si>
  <si>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</si>
  <si>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</si>
  <si>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</si>
  <si>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</si>
  <si>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</si>
  <si>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</si>
  <si>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Bùi Thị Thục</t>
  </si>
  <si>
    <t>2306 - 2/12/1999</t>
  </si>
  <si>
    <t>28 - 30/10/2012</t>
  </si>
  <si>
    <t>56 - 29/6/2016</t>
  </si>
  <si>
    <t>Phạm Văn Nam</t>
  </si>
  <si>
    <t>34 - 6/6/2008</t>
  </si>
  <si>
    <t>04 - 28/9/2008</t>
  </si>
  <si>
    <t>57 - 29/6/2016</t>
  </si>
  <si>
    <t>63 - 17/4/1998</t>
  </si>
  <si>
    <t>41 - 28/10/2008</t>
  </si>
  <si>
    <t>58 - 29/6/2016</t>
  </si>
  <si>
    <t xml:space="preserve">Vũ Đức Thành 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</si>
  <si>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</si>
  <si>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</si>
  <si>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</si>
  <si>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</si>
  <si>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</si>
  <si>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</si>
  <si>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</si>
  <si>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</si>
  <si>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</si>
  <si>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</si>
  <si>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</si>
  <si>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</si>
  <si>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</si>
  <si>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</si>
  <si>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</si>
  <si>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</si>
  <si>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</si>
  <si>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</si>
  <si>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</si>
  <si>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</si>
  <si>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</si>
  <si>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</si>
  <si>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</si>
  <si>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</si>
  <si>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</si>
  <si>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</si>
  <si>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</si>
  <si>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</si>
  <si>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</si>
  <si>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</si>
  <si>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</si>
  <si>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</si>
  <si>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</si>
  <si>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</si>
  <si>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</si>
  <si>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</si>
  <si>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</si>
  <si>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</si>
  <si>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</si>
  <si>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</si>
  <si>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</si>
  <si>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</si>
  <si>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</si>
  <si>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</si>
  <si>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</si>
  <si>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</si>
  <si>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</si>
  <si>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</si>
  <si>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</si>
  <si>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</si>
  <si>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</si>
  <si>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</si>
  <si>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</si>
  <si>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</si>
  <si>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</si>
  <si>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</si>
  <si>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</si>
  <si>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</si>
  <si>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</si>
  <si>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</si>
  <si>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</si>
  <si>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</si>
  <si>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</si>
  <si>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</si>
  <si>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</si>
  <si>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</si>
  <si>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</si>
  <si>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</si>
  <si>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</si>
  <si>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</si>
  <si>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</si>
  <si>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</si>
  <si>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</si>
  <si>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</si>
  <si>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</si>
  <si>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</si>
  <si>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</si>
  <si>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</si>
  <si>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</si>
  <si>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</si>
  <si>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</si>
  <si>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</si>
  <si>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</si>
  <si>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</si>
  <si>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</si>
  <si>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</si>
  <si>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</si>
  <si>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</si>
  <si>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</si>
  <si>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</si>
  <si>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</si>
  <si>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Thu Trang</t>
  </si>
  <si>
    <t>128 - 29/6/2016</t>
  </si>
  <si>
    <t>363 - 2/8/2016</t>
  </si>
  <si>
    <t>101 - 8/9/2016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</si>
  <si>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</si>
  <si>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</si>
  <si>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</si>
  <si>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</si>
  <si>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</si>
  <si>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</si>
  <si>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</si>
  <si>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</si>
  <si>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</si>
  <si>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</si>
  <si>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</si>
  <si>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</si>
  <si>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</si>
  <si>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</si>
  <si>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</si>
  <si>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</si>
  <si>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</si>
  <si>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</si>
  <si>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</si>
  <si>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</si>
  <si>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</si>
  <si>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</si>
  <si>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</si>
  <si>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</si>
  <si>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</si>
  <si>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</si>
  <si>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</si>
  <si>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</si>
  <si>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</si>
  <si>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</si>
  <si>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 xml:space="preserve">Nguyễn Thị Dung </t>
  </si>
  <si>
    <t>169 - 27/8/2007</t>
  </si>
  <si>
    <t>10 - 19/1/2015</t>
  </si>
  <si>
    <t>119 - 12/9/2016</t>
  </si>
  <si>
    <t>Vũ Mạnh Hùng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</si>
  <si>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</si>
  <si>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</si>
  <si>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</si>
  <si>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</si>
  <si>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</si>
  <si>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</si>
  <si>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</si>
  <si>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</si>
  <si>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</si>
  <si>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</si>
  <si>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</si>
  <si>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</si>
  <si>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</si>
  <si>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</si>
  <si>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</si>
  <si>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</si>
  <si>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</si>
  <si>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</si>
  <si>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</si>
  <si>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</si>
  <si>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</si>
  <si>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</si>
  <si>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</si>
  <si>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</si>
  <si>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</si>
  <si>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</si>
  <si>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</si>
  <si>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</si>
  <si>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</si>
  <si>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</si>
  <si>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</si>
  <si>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</si>
  <si>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</si>
  <si>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</si>
  <si>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</si>
  <si>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</si>
  <si>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</si>
  <si>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</si>
  <si>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</si>
  <si>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</si>
  <si>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</si>
  <si>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</si>
  <si>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</si>
  <si>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</si>
  <si>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</si>
  <si>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</si>
  <si>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</si>
  <si>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</si>
  <si>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</si>
  <si>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</si>
  <si>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</si>
  <si>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</si>
  <si>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</si>
  <si>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</si>
  <si>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</si>
  <si>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</si>
  <si>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</si>
  <si>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</si>
  <si>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</si>
  <si>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</si>
  <si>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</si>
  <si>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</si>
  <si>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</si>
  <si>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</si>
  <si>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Trần Huy Hà</t>
  </si>
  <si>
    <t>100 - 15/6/2016</t>
  </si>
  <si>
    <t>355 - 1/8/2016</t>
  </si>
  <si>
    <t>161 - 19/9/2016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</si>
  <si>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</si>
  <si>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</si>
  <si>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</si>
  <si>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</si>
  <si>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</si>
  <si>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</si>
  <si>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</si>
  <si>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</si>
  <si>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</si>
  <si>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</si>
  <si>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</si>
  <si>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</si>
  <si>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</si>
  <si>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27 - 31/8/2015</t>
  </si>
  <si>
    <t>229 - 21/3/2016</t>
  </si>
  <si>
    <t>173 - 19/9/2016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</si>
  <si>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</si>
  <si>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</si>
  <si>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</si>
  <si>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</si>
  <si>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</si>
  <si>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</si>
  <si>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</si>
  <si>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</si>
  <si>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</si>
  <si>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</si>
  <si>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</si>
  <si>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</si>
  <si>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</si>
  <si>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</si>
  <si>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</si>
  <si>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</si>
  <si>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</si>
  <si>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Trần Xuân Thành</t>
  </si>
  <si>
    <t>Kiến Xương</t>
  </si>
  <si>
    <t>03 - 30/10/2009</t>
  </si>
  <si>
    <t>188 - 19/9/2016</t>
  </si>
  <si>
    <t>07 - 30/10/2009</t>
  </si>
  <si>
    <t>189 - 19/9/2016</t>
  </si>
  <si>
    <t>Hà Văn Sáng</t>
  </si>
  <si>
    <t>126 - 29/6/2016</t>
  </si>
  <si>
    <t>390 - 2/8/2016</t>
  </si>
  <si>
    <t>192 - 20/9/2016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</si>
  <si>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</si>
  <si>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</si>
  <si>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</si>
  <si>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</si>
  <si>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</si>
  <si>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</si>
  <si>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</si>
  <si>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</si>
  <si>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</si>
  <si>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</si>
  <si>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</si>
  <si>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</si>
  <si>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</si>
  <si>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</si>
  <si>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</si>
  <si>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</si>
  <si>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</si>
  <si>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</si>
  <si>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</si>
  <si>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</si>
  <si>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</si>
  <si>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</si>
  <si>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</si>
  <si>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</si>
  <si>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</si>
  <si>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</si>
  <si>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</si>
  <si>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</si>
  <si>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</si>
  <si>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Hoàng Văn Lâm</t>
  </si>
  <si>
    <t>06 - 22/1/2015</t>
  </si>
  <si>
    <t>210 - 5/3/2015</t>
  </si>
  <si>
    <t>213 - 20/9/2016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</si>
  <si>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</si>
  <si>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</si>
  <si>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</si>
  <si>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</si>
  <si>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</si>
  <si>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</si>
  <si>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</si>
  <si>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</si>
  <si>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</si>
  <si>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156 - 17/9/2012</t>
  </si>
  <si>
    <t>85 - 2/12/2013</t>
  </si>
  <si>
    <t>222 - 20/9/2016</t>
  </si>
  <si>
    <t>Nguyễn Mạnh Thiện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</si>
  <si>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</si>
  <si>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</si>
  <si>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</si>
  <si>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</si>
  <si>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</si>
  <si>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</si>
  <si>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</si>
  <si>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</si>
  <si>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</si>
  <si>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</si>
  <si>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</si>
  <si>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</si>
  <si>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</si>
  <si>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</si>
  <si>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</si>
  <si>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</si>
  <si>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</si>
  <si>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</si>
  <si>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</si>
  <si>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</si>
  <si>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</si>
  <si>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</si>
  <si>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</si>
  <si>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</si>
  <si>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</si>
  <si>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</si>
  <si>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</si>
  <si>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</si>
  <si>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</si>
  <si>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</si>
  <si>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</si>
  <si>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</si>
  <si>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</si>
  <si>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</si>
  <si>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</si>
  <si>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</si>
  <si>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</si>
  <si>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</si>
  <si>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</si>
  <si>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</si>
  <si>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</si>
  <si>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</si>
  <si>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</si>
  <si>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</si>
  <si>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</si>
  <si>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</si>
  <si>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</si>
  <si>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</si>
  <si>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</si>
  <si>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</si>
  <si>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</si>
  <si>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</si>
  <si>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</si>
  <si>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</si>
  <si>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</si>
  <si>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</si>
  <si>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</si>
  <si>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</si>
  <si>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</si>
  <si>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</si>
  <si>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</si>
  <si>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</si>
  <si>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Nguyễn Văn Đức</t>
  </si>
  <si>
    <t>101 - 15/6/2016</t>
  </si>
  <si>
    <t>382 - 2/8/2016</t>
  </si>
  <si>
    <t>250- 23/9/2016</t>
  </si>
  <si>
    <t>Vũ Văn Bôn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</si>
  <si>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</si>
  <si>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</si>
  <si>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</si>
  <si>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</si>
  <si>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</si>
  <si>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</si>
  <si>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</si>
  <si>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</si>
  <si>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</si>
  <si>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</si>
  <si>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</si>
  <si>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</si>
  <si>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</si>
  <si>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</si>
  <si>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</si>
  <si>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</si>
  <si>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</si>
  <si>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</si>
  <si>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</si>
  <si>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</si>
  <si>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</si>
  <si>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</si>
  <si>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</si>
  <si>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</si>
  <si>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</si>
  <si>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Đặng Xuân Minh</t>
  </si>
  <si>
    <t>Yên Bái</t>
  </si>
  <si>
    <t>288 - 5/5/2016</t>
  </si>
  <si>
    <t>260 - 30/9/2016</t>
  </si>
  <si>
    <t>Nguyễn Thị Hương</t>
  </si>
  <si>
    <t>362 - 2/8/2016</t>
  </si>
  <si>
    <t>01 - 18/10/2016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</si>
  <si>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</si>
  <si>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</si>
  <si>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</si>
  <si>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</si>
  <si>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</si>
  <si>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</si>
  <si>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</si>
  <si>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</si>
  <si>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</si>
  <si>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</si>
  <si>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</si>
  <si>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</si>
  <si>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</si>
  <si>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</si>
  <si>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</si>
  <si>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</si>
  <si>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</si>
  <si>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</si>
  <si>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</si>
  <si>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</si>
  <si>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</si>
  <si>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</si>
  <si>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</si>
  <si>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</si>
  <si>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</si>
  <si>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</si>
  <si>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</si>
  <si>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</si>
  <si>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</si>
  <si>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</si>
  <si>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</si>
  <si>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</si>
  <si>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</si>
  <si>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</si>
  <si>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</si>
  <si>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</si>
  <si>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</si>
  <si>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</si>
  <si>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</si>
  <si>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</si>
  <si>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</si>
  <si>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</si>
  <si>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Phạm Xuân Hải</t>
  </si>
  <si>
    <t>142 - 27/7/2016</t>
  </si>
  <si>
    <t>418 - 1/9/2016</t>
  </si>
  <si>
    <t>25 - 22/3/2017</t>
  </si>
  <si>
    <t>Bùi Thị Thúy</t>
  </si>
  <si>
    <t>137 - 2/11/2010</t>
  </si>
  <si>
    <t>102 - 25/12/2010</t>
  </si>
  <si>
    <t>27 - 23/3/2017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</si>
  <si>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</si>
  <si>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</si>
  <si>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</si>
  <si>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</si>
  <si>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</si>
  <si>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</si>
  <si>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</si>
  <si>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</si>
  <si>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</si>
  <si>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</si>
  <si>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</si>
  <si>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</si>
  <si>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</si>
  <si>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</si>
  <si>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</si>
  <si>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</si>
  <si>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</si>
  <si>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</si>
  <si>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</si>
  <si>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</si>
  <si>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</si>
  <si>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</si>
  <si>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</si>
  <si>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</si>
  <si>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</si>
  <si>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</si>
  <si>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</si>
  <si>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</si>
  <si>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</si>
  <si>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</si>
  <si>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</si>
  <si>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</si>
  <si>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</si>
  <si>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Thái Công</t>
  </si>
  <si>
    <t>81 - 26/12/2016</t>
  </si>
  <si>
    <t>172 - 2/3/2017</t>
  </si>
  <si>
    <t>69 - 18/7/2017</t>
  </si>
  <si>
    <t>Trần Văn Nhi</t>
  </si>
  <si>
    <t>Quang trung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</si>
  <si>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</si>
  <si>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</si>
  <si>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</si>
  <si>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</si>
  <si>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</si>
  <si>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</si>
  <si>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</si>
  <si>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</si>
  <si>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</si>
  <si>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</si>
  <si>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</si>
  <si>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</si>
  <si>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</si>
  <si>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</si>
  <si>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</si>
  <si>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</si>
  <si>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</si>
  <si>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</si>
  <si>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</si>
  <si>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</si>
  <si>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</si>
  <si>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</si>
  <si>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</si>
  <si>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</si>
  <si>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</si>
  <si>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</si>
  <si>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</si>
  <si>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</si>
  <si>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</si>
  <si>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</si>
  <si>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</si>
  <si>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</si>
  <si>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Bùi Ngọc Hà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</si>
  <si>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</si>
  <si>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</si>
  <si>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</si>
  <si>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</si>
  <si>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</si>
  <si>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</si>
  <si>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</si>
  <si>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</si>
  <si>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</si>
  <si>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</si>
  <si>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</si>
  <si>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</si>
  <si>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</si>
  <si>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</si>
  <si>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</si>
  <si>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</si>
  <si>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</si>
  <si>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</si>
  <si>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</si>
  <si>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</si>
  <si>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</si>
  <si>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</si>
  <si>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</si>
  <si>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</si>
  <si>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</si>
  <si>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</si>
  <si>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</si>
  <si>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</si>
  <si>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</si>
  <si>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</si>
  <si>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</si>
  <si>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</si>
  <si>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</si>
  <si>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</si>
  <si>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</si>
  <si>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</si>
  <si>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</si>
  <si>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</si>
  <si>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</si>
  <si>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</si>
  <si>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</si>
  <si>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</si>
  <si>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</si>
  <si>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</si>
  <si>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Phạm quang Vinh</t>
  </si>
  <si>
    <t>02 - 21/2/2014</t>
  </si>
  <si>
    <t>97 - 26/9/2017</t>
  </si>
  <si>
    <t>Đỗ Thị Ngọc</t>
  </si>
  <si>
    <t>121 - 23/9/2010</t>
  </si>
  <si>
    <t>57 - 2/12/2010</t>
  </si>
  <si>
    <t>98 - 29/9/2017</t>
  </si>
  <si>
    <t>224 - 26/4/2017</t>
  </si>
  <si>
    <t>100 - 29/9/2017</t>
  </si>
  <si>
    <t>Đặng Văn Sót</t>
  </si>
  <si>
    <t>218 - 26/4/2017</t>
  </si>
  <si>
    <t>101 - 29/9/2017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</si>
  <si>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</si>
  <si>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</si>
  <si>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</si>
  <si>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</si>
  <si>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</si>
  <si>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</si>
  <si>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</si>
  <si>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</si>
  <si>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</si>
  <si>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</si>
  <si>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</si>
  <si>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</si>
  <si>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</si>
  <si>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</si>
  <si>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</si>
  <si>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</si>
  <si>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</si>
  <si>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</si>
  <si>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</si>
  <si>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</si>
  <si>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</si>
  <si>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</si>
  <si>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</si>
  <si>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</si>
  <si>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</si>
  <si>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</si>
  <si>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</si>
  <si>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</si>
  <si>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</si>
  <si>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</si>
  <si>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</si>
  <si>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</si>
  <si>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</si>
  <si>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</si>
  <si>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</si>
  <si>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</si>
  <si>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</si>
  <si>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</si>
  <si>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</si>
  <si>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</si>
  <si>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</si>
  <si>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</si>
  <si>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</si>
  <si>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</si>
  <si>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</si>
  <si>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</si>
  <si>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</si>
  <si>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103 - 28/12/2016</t>
  </si>
  <si>
    <t>07 - 20/3/2018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</si>
  <si>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</si>
  <si>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</si>
  <si>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</si>
  <si>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</si>
  <si>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</si>
  <si>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</si>
  <si>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</si>
  <si>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</si>
  <si>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</si>
  <si>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</si>
  <si>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</si>
  <si>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</si>
  <si>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</si>
  <si>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</si>
  <si>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</si>
  <si>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Bùi Thị Ngoan</t>
  </si>
  <si>
    <t>100 - 30/6/2015</t>
  </si>
  <si>
    <t>432 - 5/8/2015</t>
  </si>
  <si>
    <t>15 - 6/6/2018</t>
  </si>
  <si>
    <t>Trần Quốc Quang</t>
  </si>
  <si>
    <t>115 - 22/7/2014</t>
  </si>
  <si>
    <t>16 - 3/10/2014</t>
  </si>
  <si>
    <t>16 - 6/6/2018</t>
  </si>
  <si>
    <t>Vũ Đình Thái</t>
  </si>
  <si>
    <t>33 - 5/10/2016</t>
  </si>
  <si>
    <t>sc</t>
  </si>
  <si>
    <t>17 - 8/6/2018</t>
  </si>
  <si>
    <t>05 - 28/9/2017</t>
  </si>
  <si>
    <t>10 - 20/11/2017</t>
  </si>
  <si>
    <t>18 - 8/6/2018</t>
  </si>
  <si>
    <t>Nguyễn Quang Đôn</t>
  </si>
  <si>
    <t>02 - 10/8/2015</t>
  </si>
  <si>
    <t>27 - 4/9/2015</t>
  </si>
  <si>
    <t>19 - 8/6/2018</t>
  </si>
  <si>
    <t>Nguyễn Thị Liên</t>
  </si>
  <si>
    <t>Trần Đình Đông</t>
  </si>
  <si>
    <t>221 - 26/4/2017</t>
  </si>
  <si>
    <t>20 - 19/6/2018</t>
  </si>
  <si>
    <t>Phạm Tuấn Anh</t>
  </si>
  <si>
    <t>234 - 26/4/2017</t>
  </si>
  <si>
    <t>21 - 19/6/2018</t>
  </si>
  <si>
    <t>Đào Trọng Thiều</t>
  </si>
  <si>
    <t>219 - 26/4/2017</t>
  </si>
  <si>
    <t>22 - 20/6/2018</t>
  </si>
  <si>
    <t>Phạm Văn Tụ</t>
  </si>
  <si>
    <t>56 - 28/8/2015</t>
  </si>
  <si>
    <t>26 - 14/7/2016</t>
  </si>
  <si>
    <t>26 - 21/6/2018</t>
  </si>
  <si>
    <t>Vũ Thư</t>
  </si>
  <si>
    <t>201 - 12/12/2017</t>
  </si>
  <si>
    <t>134 - 19/1/2018</t>
  </si>
  <si>
    <t>27 - 22/6/2018</t>
  </si>
  <si>
    <t>Đặng Văn Thanh</t>
  </si>
  <si>
    <t>140 - 15/7/1998</t>
  </si>
  <si>
    <t>19 - 28/10/2008</t>
  </si>
  <si>
    <t>30 - 6/7/2018</t>
  </si>
  <si>
    <t>Cty TNHH Phú Sơn TB</t>
  </si>
  <si>
    <t>01 - 12/3/2009</t>
  </si>
  <si>
    <t>02 - 30/10/2009</t>
  </si>
  <si>
    <t>31 - 29/6/2018</t>
  </si>
  <si>
    <t>Phạm Trọng Thành</t>
  </si>
  <si>
    <t>47 - 2/4/2013</t>
  </si>
  <si>
    <t>181 - 15/5/2013</t>
  </si>
  <si>
    <t>34 - 5/7/2018</t>
  </si>
  <si>
    <t>Nguyễn Trung Tùng</t>
  </si>
  <si>
    <t>45 - 24/3/2017</t>
  </si>
  <si>
    <t>310 - 5/7/2017</t>
  </si>
  <si>
    <t>35 - 6/7/2018</t>
  </si>
  <si>
    <t>Sc</t>
  </si>
  <si>
    <t>Đoàn Thanh Tuấn</t>
  </si>
  <si>
    <t>118 - 28/72017</t>
  </si>
  <si>
    <t>68 - 3/11/2017</t>
  </si>
  <si>
    <t>36 - 6/7/2018</t>
  </si>
  <si>
    <t>Phạm Ngọc Dũng</t>
  </si>
  <si>
    <t>167 - 5/10/2017</t>
  </si>
  <si>
    <t>94 - 21/11/2017</t>
  </si>
  <si>
    <t>37 - 6/7/2018</t>
  </si>
  <si>
    <t>Lê Viết Hoạt</t>
  </si>
  <si>
    <t>Vu Lạc</t>
  </si>
  <si>
    <t>118 - 28/7/2017</t>
  </si>
  <si>
    <t>66 - 3/11/2017</t>
  </si>
  <si>
    <t>38 - 6/7/2018</t>
  </si>
  <si>
    <t>Trần Phi Thành</t>
  </si>
  <si>
    <t>180 - 20/10/2014</t>
  </si>
  <si>
    <t>126 - 2/12/2014</t>
  </si>
  <si>
    <t>39 - 9/7/2018</t>
  </si>
  <si>
    <t>Nguyễn Như Ý</t>
  </si>
  <si>
    <t>41 - 10/11/2017</t>
  </si>
  <si>
    <t>100 - 22/12/2017</t>
  </si>
  <si>
    <t>40 - 10/7/2018</t>
  </si>
  <si>
    <t>08 - 19/8/2013</t>
  </si>
  <si>
    <t>43 - 9/7/2018</t>
  </si>
  <si>
    <t>04 - 21/10/2013</t>
  </si>
  <si>
    <t>44 - 9/7/2018</t>
  </si>
  <si>
    <t>XN Cơ  khí Đồng Lợi</t>
  </si>
  <si>
    <t>14 - 20/2/2014</t>
  </si>
  <si>
    <t>45 - 9/7/2018</t>
  </si>
  <si>
    <t>Bùi Hưu Thuấn</t>
  </si>
  <si>
    <t>03 - 24/8/2017</t>
  </si>
  <si>
    <t>20 - 18/9/2017</t>
  </si>
  <si>
    <t>46 - 25/7/2018</t>
  </si>
  <si>
    <t>Nguyễn Thị Huường</t>
  </si>
  <si>
    <t>Vũ Thị Sen</t>
  </si>
  <si>
    <t>Vuũ Phúc</t>
  </si>
  <si>
    <t>05 - 13/3/2018</t>
  </si>
  <si>
    <t>234 - 10/4/2018</t>
  </si>
  <si>
    <t>47 - 26/7/2018</t>
  </si>
  <si>
    <t>Lê Thị Xuân</t>
  </si>
  <si>
    <t>Đinh Thị Tuyết Minh</t>
  </si>
  <si>
    <t>10 - -27/12/2017</t>
  </si>
  <si>
    <t>21 - 2/3/2018</t>
  </si>
  <si>
    <t>51 - 30/7/2018</t>
  </si>
  <si>
    <t>Đinh Công Vương</t>
  </si>
  <si>
    <t>138 - 19/7/2016</t>
  </si>
  <si>
    <t>419 - 1/9/2016</t>
  </si>
  <si>
    <t>52 - 30/7/2018</t>
  </si>
  <si>
    <t>Hà Minh tuấn</t>
  </si>
  <si>
    <t>05 - 12/1/2018</t>
  </si>
  <si>
    <t>180 - 2/3/2018</t>
  </si>
  <si>
    <t>53 - 30/7/2018</t>
  </si>
  <si>
    <t>Lương Ngọc Phi</t>
  </si>
  <si>
    <t>08 - 16/11/2017</t>
  </si>
  <si>
    <t>05 - 2/1/2018</t>
  </si>
  <si>
    <t>54 - 31/7/2018</t>
  </si>
  <si>
    <t>Nguyễn Thaành Đạt</t>
  </si>
  <si>
    <t>181 - 30/10/2017</t>
  </si>
  <si>
    <t>172 - 28/2/2018</t>
  </si>
  <si>
    <t>55 - 1/8/2018</t>
  </si>
  <si>
    <t>Nguyễn Mạnh Toàn</t>
  </si>
  <si>
    <t>212 - 21/12/2017</t>
  </si>
  <si>
    <t>142 - 8/2/2018</t>
  </si>
  <si>
    <t>56 - 1/8/2018</t>
  </si>
  <si>
    <t>Đỗ Chí Đức</t>
  </si>
  <si>
    <t>01 - 6/2/2018</t>
  </si>
  <si>
    <t>24 - 20/3/2018</t>
  </si>
  <si>
    <t>58 - 1/8/2018</t>
  </si>
  <si>
    <t>Đôỗ Thị Tâm</t>
  </si>
  <si>
    <t>215 - 29/12/2017</t>
  </si>
  <si>
    <t>267 - 7/5/2018</t>
  </si>
  <si>
    <t>60 - 6/8/2018</t>
  </si>
  <si>
    <t>Nguyễn Hoàng Tùng</t>
  </si>
  <si>
    <t>265 - 7/5/2018</t>
  </si>
  <si>
    <t>61 - 6/8/2018</t>
  </si>
  <si>
    <t>Hoàng Công Quân</t>
  </si>
  <si>
    <t>68 - 1/9/2017</t>
  </si>
  <si>
    <t>253 - 23/4/2018</t>
  </si>
  <si>
    <t>62 - 6/8/2018</t>
  </si>
  <si>
    <t>Phạm Thị Nga</t>
  </si>
  <si>
    <t>04 - 13/6/2017</t>
  </si>
  <si>
    <t>03 - 10/11/2017</t>
  </si>
  <si>
    <t>63 - 6/8/2018</t>
  </si>
  <si>
    <t>Phạm Đứ Long</t>
  </si>
  <si>
    <t>Phạm Quang Vinh</t>
  </si>
  <si>
    <t>13 - 12/6/2014</t>
  </si>
  <si>
    <t>03 - 3/10/2014</t>
  </si>
  <si>
    <t>64 - 6/8/2018</t>
  </si>
  <si>
    <t>Bùi Tuấn Nam</t>
  </si>
  <si>
    <t>97 - 19/6/2014</t>
  </si>
  <si>
    <t>368 - 4/8/2014</t>
  </si>
  <si>
    <t>65 - 15/8/2018</t>
  </si>
  <si>
    <t>Nguyễn Đình Hoàng</t>
  </si>
  <si>
    <t>03 - 17/4/2018</t>
  </si>
  <si>
    <t>35 - 4/7/2018</t>
  </si>
  <si>
    <t>66 -15/8/2018</t>
  </si>
  <si>
    <t>Cty CP xây lắp I</t>
  </si>
  <si>
    <t>16 - 6/3/2017</t>
  </si>
  <si>
    <t>68 - 28/8/2018</t>
  </si>
  <si>
    <t>02 - 2/11/2016</t>
  </si>
  <si>
    <t>69 - 28/8/2018</t>
  </si>
  <si>
    <t>Vũ Đức Vùng</t>
  </si>
  <si>
    <t>65 - 17/4/2018</t>
  </si>
  <si>
    <t>13 - 25/5/2018</t>
  </si>
  <si>
    <t>70 - 29/8/2018</t>
  </si>
  <si>
    <t>Hoàng Thị Hồng Quỳnh</t>
  </si>
  <si>
    <t>190 - 16/11/2017</t>
  </si>
  <si>
    <t>173 - 28/ 2/2018</t>
  </si>
  <si>
    <t>71 - 11/9/2018</t>
  </si>
  <si>
    <t>04 - 4/01/2018</t>
  </si>
  <si>
    <t>Nguyễn Anh Sơn</t>
  </si>
  <si>
    <t>80 - 31/5/2017</t>
  </si>
  <si>
    <t>128 - 16/01/2018</t>
  </si>
  <si>
    <t>76 - 12/9/2018</t>
  </si>
  <si>
    <t>16 - 02/1/2018</t>
  </si>
  <si>
    <t>77 - 12/9/2018</t>
  </si>
  <si>
    <t>Hà Huy Thành</t>
  </si>
  <si>
    <t>21 - 15/3/2018</t>
  </si>
  <si>
    <t>356 - 15/8/2018</t>
  </si>
  <si>
    <t>78 - 12/9/2018</t>
  </si>
  <si>
    <t>Nguyễn Như Quỳnh</t>
  </si>
  <si>
    <t>307 - 6/6/2018</t>
  </si>
  <si>
    <t>79 - 12/9/2018</t>
  </si>
  <si>
    <t>73 - 18/5/2017</t>
  </si>
  <si>
    <t>300 - 4/7/2017</t>
  </si>
  <si>
    <t>80 - 12/9/2018</t>
  </si>
  <si>
    <t>DĐặng Mạnh Hùng</t>
  </si>
  <si>
    <t>150- - 9/8/2018</t>
  </si>
  <si>
    <t>09 - 5/10/2017</t>
  </si>
  <si>
    <t>82 - 12/9/2018</t>
  </si>
  <si>
    <t>Lê Trí Hiệu</t>
  </si>
  <si>
    <t>21 - 18/4/2018</t>
  </si>
  <si>
    <t>323 - 3/7/2018</t>
  </si>
  <si>
    <t>83 - 13/9/2018</t>
  </si>
  <si>
    <t>Phạm Quang Độ</t>
  </si>
  <si>
    <t>360 - 20/8/2018</t>
  </si>
  <si>
    <t>84 - 13/9/2018</t>
  </si>
  <si>
    <t>Trần Thị Luyn</t>
  </si>
  <si>
    <t>54 - 12/10/2016</t>
  </si>
  <si>
    <t>99 - 8/12/2016</t>
  </si>
  <si>
    <t>85 - 13/9/2018</t>
  </si>
  <si>
    <t>Phạm Viết An</t>
  </si>
  <si>
    <t>54 - 15/12/2011</t>
  </si>
  <si>
    <t>14 - 16/7/2018</t>
  </si>
  <si>
    <t>830/tháng</t>
  </si>
  <si>
    <t>86 - 13/9/2018</t>
  </si>
  <si>
    <t>Hồ Thị Tố Nga</t>
  </si>
  <si>
    <t>157 -27/9/2017</t>
  </si>
  <si>
    <t>63 - 3/11/2017</t>
  </si>
  <si>
    <t>87 - 14/9/2018</t>
  </si>
  <si>
    <t>Lê Mạnh Tuấn</t>
  </si>
  <si>
    <t>42 - 14/11/2017</t>
  </si>
  <si>
    <t>123 - 10/01/2018</t>
  </si>
  <si>
    <t>88 - 14/9/2018</t>
  </si>
  <si>
    <t>Đinh Văn Thiệu</t>
  </si>
  <si>
    <t>62 - 12/4/2018</t>
  </si>
  <si>
    <t>285 - 24/5/2018</t>
  </si>
  <si>
    <t>89 - 14/9/2018</t>
  </si>
  <si>
    <t>Trương Văn Mạnh</t>
  </si>
  <si>
    <t>287 - 24/5/2018</t>
  </si>
  <si>
    <t>90 - 14/9/2018</t>
  </si>
  <si>
    <t>Trương Minh Thành Tuấn</t>
  </si>
  <si>
    <t>286 - 24/5/2018</t>
  </si>
  <si>
    <t>91 - 14/9/2018</t>
  </si>
  <si>
    <t>Vũ Đăng Huy</t>
  </si>
  <si>
    <t>288 - 24/5/2018</t>
  </si>
  <si>
    <t>92 - 14/9/2018</t>
  </si>
  <si>
    <t>Vũ Quang Đô</t>
  </si>
  <si>
    <t>289 - 24/5/2018</t>
  </si>
  <si>
    <t>93 - 14/9/2018</t>
  </si>
  <si>
    <t>01 - 27/6/2018</t>
  </si>
  <si>
    <t>20 - 3/8/2018</t>
  </si>
  <si>
    <t>94 - 14/9/2018</t>
  </si>
  <si>
    <t>Trần Văn Bằng</t>
  </si>
  <si>
    <t>209 - 20/12/2017</t>
  </si>
  <si>
    <t>151 - 8/2/2018</t>
  </si>
  <si>
    <t>95 - 14/9/2018</t>
  </si>
  <si>
    <t>Nguyễn Thị Hoàng Anh</t>
  </si>
  <si>
    <t>41 - 5/7/2018</t>
  </si>
  <si>
    <t>351 -3/8/2018</t>
  </si>
  <si>
    <t>96- -18/9/2018</t>
  </si>
  <si>
    <t>(Nguyễn Hoàng Oanh)</t>
  </si>
  <si>
    <t>Trần Ngọc Thủy</t>
  </si>
  <si>
    <t>Vu Chính</t>
  </si>
  <si>
    <t>770 - 14/11/2017</t>
  </si>
  <si>
    <t>141 - 5/2/2018</t>
  </si>
  <si>
    <t>97 - 19/9/2018</t>
  </si>
  <si>
    <t>Nguyên xuân Hiển</t>
  </si>
  <si>
    <t>35 - 15/3/2018</t>
  </si>
  <si>
    <t>321 - 22/6/2018</t>
  </si>
  <si>
    <t>98 - 19/9/2018</t>
  </si>
  <si>
    <t>Phạm Văn Hưởng</t>
  </si>
  <si>
    <t>206 - 19/12/2017</t>
  </si>
  <si>
    <t>162 - 8/2/2018</t>
  </si>
  <si>
    <t>99 - 19/9/2018</t>
  </si>
  <si>
    <t>Dương Ngọc Tiến</t>
  </si>
  <si>
    <t>23 - 28/3/2018</t>
  </si>
  <si>
    <t>225 - 10/4/2018</t>
  </si>
  <si>
    <t>105 - 21/9/2018</t>
  </si>
  <si>
    <t>Phạm Thị Hồng</t>
  </si>
  <si>
    <t>353 - 3/8/2018</t>
  </si>
  <si>
    <t>106 - 24/9/2018</t>
  </si>
  <si>
    <t>Nguyêễn Mạnh Hiếu</t>
  </si>
  <si>
    <t>107 - 4/7/2017</t>
  </si>
  <si>
    <t>02 - 7/12/2017</t>
  </si>
  <si>
    <t>107 - 24/9/2018</t>
  </si>
  <si>
    <t>Hoàng Văn Thăng</t>
  </si>
  <si>
    <t>171 - 1/11/2018</t>
  </si>
  <si>
    <t>126 - 15/2/2019</t>
  </si>
  <si>
    <t>02 - 1/4/2019</t>
  </si>
  <si>
    <t>Nguyêễn Thị Hằng</t>
  </si>
  <si>
    <t>34 - 1/7/2016</t>
  </si>
  <si>
    <t>247 - 18/7/2016</t>
  </si>
  <si>
    <t>03 - 2/4/2019</t>
  </si>
  <si>
    <t>Dương Tiến Hòa</t>
  </si>
  <si>
    <t>52 - 31/7/2018</t>
  </si>
  <si>
    <t>53 - 29/10/2018</t>
  </si>
  <si>
    <t>04 - 12/4/2019</t>
  </si>
  <si>
    <t>Nguyên Văn Hải</t>
  </si>
  <si>
    <t>15 - 10/3/2005</t>
  </si>
  <si>
    <t>10 - 18/10/2011</t>
  </si>
  <si>
    <t>05 - 13/5/2019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</si>
  <si>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</si>
  <si>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</si>
  <si>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</si>
  <si>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</si>
  <si>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</si>
  <si>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</si>
  <si>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</si>
  <si>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</si>
  <si>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</si>
  <si>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</si>
  <si>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</si>
  <si>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</si>
  <si>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</si>
  <si>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</si>
  <si>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</si>
  <si>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</si>
  <si>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</si>
  <si>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</si>
  <si>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</si>
  <si>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Đỗ Văn Tám</t>
  </si>
  <si>
    <t>Nam Hải-Tiền Hải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</si>
  <si>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</si>
  <si>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</si>
  <si>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</si>
  <si>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</si>
  <si>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</si>
  <si>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</si>
  <si>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</si>
  <si>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</si>
  <si>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</si>
  <si>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</si>
  <si>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</si>
  <si>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</si>
  <si>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</si>
  <si>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</si>
  <si>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</si>
  <si>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</si>
  <si>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</si>
  <si>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</si>
  <si>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</si>
  <si>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</si>
  <si>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Cty Phú Hoàng Phát</t>
  </si>
  <si>
    <t>02-06/5/2012</t>
  </si>
  <si>
    <t>08-04/6/2015</t>
  </si>
  <si>
    <t>174-23/10/2015</t>
  </si>
  <si>
    <t>Vũ Việt Thắng</t>
  </si>
  <si>
    <t>Đông Trà-Tiền Hải</t>
  </si>
  <si>
    <t>42-24/3/1999</t>
  </si>
  <si>
    <t>04-14/10/2011</t>
  </si>
  <si>
    <t>176-23/10/2015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</si>
  <si>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</si>
  <si>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</si>
  <si>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</si>
  <si>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</si>
  <si>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</si>
  <si>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</si>
  <si>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</si>
  <si>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</si>
  <si>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</si>
  <si>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</si>
  <si>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</si>
  <si>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</si>
  <si>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</si>
  <si>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</si>
  <si>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</si>
  <si>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</si>
  <si>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</si>
  <si>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</si>
  <si>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</si>
  <si>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</si>
  <si>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</si>
  <si>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</si>
  <si>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</si>
  <si>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</si>
  <si>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</si>
  <si>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</si>
  <si>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</si>
  <si>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</si>
  <si>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</si>
  <si>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</si>
  <si>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</si>
  <si>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</si>
  <si>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</si>
  <si>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</si>
  <si>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</si>
  <si>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</si>
  <si>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</si>
  <si>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</si>
  <si>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</si>
  <si>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</si>
  <si>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</si>
  <si>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</si>
  <si>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</si>
  <si>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</si>
  <si>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</si>
  <si>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</si>
  <si>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</si>
  <si>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</si>
  <si>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</si>
  <si>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</si>
  <si>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</si>
  <si>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</si>
  <si>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</si>
  <si>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</si>
  <si>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</si>
  <si>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</si>
  <si>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</si>
  <si>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</si>
  <si>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</si>
  <si>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</si>
  <si>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</si>
  <si>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</si>
  <si>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</si>
  <si>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</si>
  <si>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</si>
  <si>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</si>
  <si>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</si>
  <si>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</si>
  <si>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</si>
  <si>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</si>
  <si>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</si>
  <si>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</si>
  <si>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</si>
  <si>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</si>
  <si>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</si>
  <si>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</si>
  <si>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</si>
  <si>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</si>
  <si>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</si>
  <si>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</si>
  <si>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</si>
  <si>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</si>
  <si>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</si>
  <si>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</si>
  <si>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</si>
  <si>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</si>
  <si>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</si>
  <si>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</si>
  <si>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</si>
  <si>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</si>
  <si>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</si>
  <si>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</si>
  <si>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</si>
  <si>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</si>
  <si>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</si>
  <si>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</si>
  <si>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</si>
  <si>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</si>
  <si>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</si>
  <si>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</si>
  <si>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</si>
  <si>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</si>
  <si>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</si>
  <si>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</si>
  <si>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</si>
  <si>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</si>
  <si>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</si>
  <si>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</si>
  <si>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</si>
  <si>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</si>
  <si>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</si>
  <si>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</si>
  <si>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</si>
  <si>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</si>
  <si>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</si>
  <si>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</si>
  <si>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</si>
  <si>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</si>
  <si>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</si>
  <si>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</si>
  <si>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</si>
  <si>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</si>
  <si>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</si>
  <si>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</si>
  <si>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</si>
  <si>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</si>
  <si>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</si>
  <si>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</si>
  <si>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</si>
  <si>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</si>
  <si>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</si>
  <si>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</si>
  <si>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</si>
  <si>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</si>
  <si>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</si>
  <si>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</si>
  <si>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</si>
  <si>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</si>
  <si>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</si>
  <si>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</si>
  <si>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</si>
  <si>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</si>
  <si>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</si>
  <si>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</si>
  <si>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</si>
  <si>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</si>
  <si>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</si>
  <si>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</si>
  <si>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</si>
  <si>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</si>
  <si>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</si>
  <si>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</si>
  <si>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254/-25/7/2017</t>
  </si>
  <si>
    <t>Trần Đức Quân</t>
  </si>
  <si>
    <t>, Nam Thịnh</t>
  </si>
  <si>
    <t>74-20.7.15</t>
  </si>
  <si>
    <t>44-05.12.16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</si>
  <si>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</si>
  <si>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</si>
  <si>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</si>
  <si>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</si>
  <si>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</si>
  <si>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</si>
  <si>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</si>
  <si>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</si>
  <si>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</si>
  <si>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</si>
  <si>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</si>
  <si>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</si>
  <si>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</si>
  <si>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</si>
  <si>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</si>
  <si>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</si>
  <si>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</si>
  <si>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</si>
  <si>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</si>
  <si>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</si>
  <si>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</si>
  <si>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</si>
  <si>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</si>
  <si>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</si>
  <si>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</si>
  <si>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</si>
  <si>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</si>
  <si>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</si>
  <si>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</si>
  <si>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</si>
  <si>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</si>
  <si>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</si>
  <si>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</si>
  <si>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</si>
  <si>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</si>
  <si>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</si>
  <si>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Cty Minh Thanh</t>
  </si>
  <si>
    <t>T.L­¬ng</t>
  </si>
  <si>
    <t>01/24.2.16</t>
  </si>
  <si>
    <t>11/23.3.16</t>
  </si>
  <si>
    <t>19/6/2018</t>
  </si>
  <si>
    <t>36/-19/6/2018</t>
  </si>
  <si>
    <t xml:space="preserve">CTy TNHH Minh Thanh  </t>
  </si>
  <si>
    <t>03-7/7/2017</t>
  </si>
  <si>
    <t>03-2/10/2017</t>
  </si>
  <si>
    <t>37/-19/6/2018</t>
  </si>
  <si>
    <t xml:space="preserve">CTy TNHH Minh Thanh </t>
  </si>
  <si>
    <t>04-17/11/2016</t>
  </si>
  <si>
    <t>01-2/10/2017</t>
  </si>
  <si>
    <t>CD</t>
  </si>
  <si>
    <t>35/-19/6/2018</t>
  </si>
  <si>
    <t xml:space="preserve">Trần Thị Vấn,  </t>
  </si>
  <si>
    <t>23-18.11.10</t>
  </si>
  <si>
    <t>nn</t>
  </si>
  <si>
    <t>25.9.18</t>
  </si>
  <si>
    <t>407-25.9.18</t>
  </si>
  <si>
    <t>T.Lương</t>
  </si>
  <si>
    <t>25--21.4.17</t>
  </si>
  <si>
    <t>408-25.9.18</t>
  </si>
  <si>
    <t>Đinh Xuân Tiến</t>
  </si>
  <si>
    <t>Nam Hà</t>
  </si>
  <si>
    <t>105-09.3.16</t>
  </si>
  <si>
    <t>409-25.9.18</t>
  </si>
  <si>
    <t>160-21.4.17</t>
  </si>
  <si>
    <t>410-25.9.18</t>
  </si>
  <si>
    <t>Hoàng Hải Hiệp</t>
  </si>
  <si>
    <t>N.Hải</t>
  </si>
  <si>
    <t>80-09.01.18</t>
  </si>
  <si>
    <t>411-25.9.18</t>
  </si>
  <si>
    <t>72-09.01.18</t>
  </si>
  <si>
    <t>412-25.9.18</t>
  </si>
  <si>
    <t>Trần Văn Duy</t>
  </si>
  <si>
    <t>N.Thịnh</t>
  </si>
  <si>
    <t>17-08.02.18</t>
  </si>
  <si>
    <t>413-25.9.18</t>
  </si>
  <si>
    <t>Đặng Văn Lâm</t>
  </si>
  <si>
    <t>142-12.3.18</t>
  </si>
  <si>
    <t>414-25.9.18</t>
  </si>
  <si>
    <t>Trần Văn Hưng</t>
  </si>
  <si>
    <t>T.Sơn</t>
  </si>
  <si>
    <t>160-07.5.18</t>
  </si>
  <si>
    <t>415-25.9.18</t>
  </si>
  <si>
    <t>Mai Văn Tuyên</t>
  </si>
  <si>
    <t>40-15.12.14</t>
  </si>
  <si>
    <t>cd</t>
  </si>
  <si>
    <t>416-25.9.18</t>
  </si>
  <si>
    <t>Hoàng Quốc Huy TL)</t>
  </si>
  <si>
    <t>103-13.02.18</t>
  </si>
  <si>
    <t>417-25.9.18</t>
  </si>
  <si>
    <t>Trần Văn Dự, Đoàn Thị Dịu</t>
  </si>
  <si>
    <t>24-12.7.18</t>
  </si>
  <si>
    <t>418-25.9.18</t>
  </si>
  <si>
    <t>Đoàn Văn Thịnh</t>
  </si>
  <si>
    <t>54-26/9/2017</t>
  </si>
  <si>
    <t>41-22/11/2017</t>
  </si>
  <si>
    <t>14/8/2018</t>
  </si>
  <si>
    <t>329-14/8/2018</t>
  </si>
  <si>
    <t>Trịnh Xuân Hậu</t>
  </si>
  <si>
    <t>N.Hưng</t>
  </si>
  <si>
    <t>200-30.7.18</t>
  </si>
  <si>
    <t>419-25.9.18</t>
  </si>
  <si>
    <t>Bùi Minh Hải</t>
  </si>
  <si>
    <t>N.Hà</t>
  </si>
  <si>
    <t>222-20.8.18</t>
  </si>
  <si>
    <t>420-25.9.18</t>
  </si>
  <si>
    <t>Trần VĂn Thắng</t>
  </si>
  <si>
    <t>NamTrung</t>
  </si>
  <si>
    <t>03/20.1.17</t>
  </si>
  <si>
    <t>87/10.3.17</t>
  </si>
  <si>
    <t>17/4/2017</t>
  </si>
  <si>
    <t>239-17/4/17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</si>
  <si>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</si>
  <si>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</si>
  <si>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</si>
  <si>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</si>
  <si>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</si>
  <si>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</si>
  <si>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</si>
  <si>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</si>
  <si>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</si>
  <si>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</si>
  <si>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</si>
  <si>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</si>
  <si>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</si>
  <si>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</si>
  <si>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</si>
  <si>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</si>
  <si>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</si>
  <si>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</si>
  <si>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</si>
  <si>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</si>
  <si>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</si>
  <si>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</si>
  <si>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</si>
  <si>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</si>
  <si>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</si>
  <si>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</si>
  <si>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</si>
  <si>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</si>
  <si>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</si>
  <si>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</si>
  <si>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</si>
  <si>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</si>
  <si>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</si>
  <si>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</si>
  <si>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</si>
  <si>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</si>
  <si>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</si>
  <si>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</si>
  <si>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</si>
  <si>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</si>
  <si>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</si>
  <si>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</si>
  <si>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</si>
  <si>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</si>
  <si>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</si>
  <si>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</si>
  <si>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</si>
  <si>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</si>
  <si>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</si>
  <si>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</si>
  <si>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</si>
  <si>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</si>
  <si>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</si>
  <si>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</si>
  <si>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</si>
  <si>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</si>
  <si>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</si>
  <si>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</si>
  <si>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</si>
  <si>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</si>
  <si>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</si>
  <si>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</si>
  <si>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</si>
  <si>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</si>
  <si>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</si>
  <si>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</si>
  <si>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</si>
  <si>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</si>
  <si>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</si>
  <si>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</si>
  <si>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</si>
  <si>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</si>
  <si>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</si>
  <si>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</si>
  <si>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</si>
  <si>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</si>
  <si>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</si>
  <si>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</si>
  <si>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</si>
  <si>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</si>
  <si>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</si>
  <si>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</si>
  <si>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</si>
  <si>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</si>
  <si>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</si>
  <si>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</si>
  <si>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</si>
  <si>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</si>
  <si>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</si>
  <si>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</si>
  <si>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</si>
  <si>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</si>
  <si>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</si>
  <si>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</si>
  <si>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</si>
  <si>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</si>
  <si>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</si>
  <si>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</si>
  <si>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</si>
  <si>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</si>
  <si>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Đặng Kim Giang</t>
  </si>
  <si>
    <t>Vũ Lăng</t>
  </si>
  <si>
    <t>42/18.9.17</t>
  </si>
  <si>
    <t>43/6.11.17</t>
  </si>
  <si>
    <t>25/5/2018</t>
  </si>
  <si>
    <t>316/30.5.18</t>
  </si>
  <si>
    <t>54/21.11.17</t>
  </si>
  <si>
    <t>315/30.5.18</t>
  </si>
  <si>
    <t>Nghiêm Thị Thơm</t>
  </si>
  <si>
    <t>02/9.11.17</t>
  </si>
  <si>
    <t>14/3.1.18</t>
  </si>
  <si>
    <t>29/8/2018</t>
  </si>
  <si>
    <t>331-30/8/2018</t>
  </si>
  <si>
    <t>Vũ Văn Đúng</t>
  </si>
  <si>
    <t>85/28.12.17</t>
  </si>
  <si>
    <t>94/7.2.18</t>
  </si>
  <si>
    <t>28/8/2018</t>
  </si>
  <si>
    <t>332-30/8/2018</t>
  </si>
  <si>
    <t>Bùi Xuân Đợi</t>
  </si>
  <si>
    <t>Nam Hồng</t>
  </si>
  <si>
    <t>20/20.4.18</t>
  </si>
  <si>
    <t>188/5.6.18</t>
  </si>
  <si>
    <t>333-30/8/2018</t>
  </si>
  <si>
    <t>Đoàn Văn Đăng</t>
  </si>
  <si>
    <t>Đông Quý</t>
  </si>
  <si>
    <t>125/31.7.18</t>
  </si>
  <si>
    <t>196/10.7.18</t>
  </si>
  <si>
    <t>334-30/8/2018</t>
  </si>
  <si>
    <t>Đặng thị Nhuần</t>
  </si>
  <si>
    <t>Tây Tiến</t>
  </si>
  <si>
    <t>01-5.1.18</t>
  </si>
  <si>
    <t>10-16.3.18</t>
  </si>
  <si>
    <t>30/8/2018</t>
  </si>
  <si>
    <t>337-30/8/2018</t>
  </si>
  <si>
    <t>Trần Thanh Duyến</t>
  </si>
  <si>
    <t>05-24.1.18</t>
  </si>
  <si>
    <t>179-23.5.18</t>
  </si>
  <si>
    <t>335-30/8/2018</t>
  </si>
  <si>
    <t>Trần Văn Thường</t>
  </si>
  <si>
    <t>33-5/1/2018</t>
  </si>
  <si>
    <t>200-9/7/2018</t>
  </si>
  <si>
    <t>336-30/8/2018</t>
  </si>
  <si>
    <t>Trần Thanh Duyến, Ttien</t>
  </si>
  <si>
    <t>11-15/10/2018</t>
  </si>
  <si>
    <t>06-26/3/2019</t>
  </si>
  <si>
    <t>Chu Thị Ngừng</t>
  </si>
  <si>
    <t>66-24/10/2018</t>
  </si>
  <si>
    <t>34-18//12/2018</t>
  </si>
  <si>
    <t>04-26/3/2019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</si>
  <si>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</si>
  <si>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</si>
  <si>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</si>
  <si>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</si>
  <si>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</si>
  <si>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</si>
  <si>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</si>
  <si>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</si>
  <si>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</si>
  <si>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</si>
  <si>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</si>
  <si>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</si>
  <si>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</si>
  <si>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</si>
  <si>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</si>
  <si>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</si>
  <si>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</si>
  <si>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</si>
  <si>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</si>
  <si>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</si>
  <si>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</si>
  <si>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</si>
  <si>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</si>
  <si>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</si>
  <si>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</si>
  <si>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</si>
  <si>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</si>
  <si>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</si>
  <si>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</si>
  <si>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</si>
  <si>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</si>
  <si>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</si>
  <si>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</si>
  <si>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</si>
  <si>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</si>
  <si>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</si>
  <si>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</si>
  <si>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</si>
  <si>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</si>
  <si>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</si>
  <si>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</si>
  <si>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</si>
  <si>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</si>
  <si>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</si>
  <si>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</si>
  <si>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</si>
  <si>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</si>
  <si>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</si>
  <si>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</si>
  <si>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</si>
  <si>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</si>
  <si>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</si>
  <si>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</si>
  <si>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</si>
  <si>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</si>
  <si>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</si>
  <si>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</si>
  <si>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</si>
  <si>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</si>
  <si>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</si>
  <si>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</si>
  <si>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</si>
  <si>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</si>
  <si>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</si>
  <si>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</si>
  <si>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</si>
  <si>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</si>
  <si>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</si>
  <si>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</si>
  <si>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</si>
  <si>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</si>
  <si>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</si>
  <si>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</si>
  <si>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</si>
  <si>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</si>
  <si>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</si>
  <si>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</si>
  <si>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</si>
  <si>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</si>
  <si>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</si>
  <si>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</si>
  <si>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</si>
  <si>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</si>
  <si>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</si>
  <si>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</si>
  <si>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</si>
  <si>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</si>
  <si>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</si>
  <si>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</si>
  <si>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</si>
  <si>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</si>
  <si>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</si>
  <si>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</si>
  <si>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</si>
  <si>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</si>
  <si>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</si>
  <si>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</si>
  <si>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</si>
  <si>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</si>
  <si>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</si>
  <si>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</si>
  <si>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</si>
  <si>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</si>
  <si>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</si>
  <si>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</si>
  <si>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</si>
  <si>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</si>
  <si>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</si>
  <si>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</si>
  <si>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</si>
  <si>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</si>
  <si>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</si>
  <si>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</si>
  <si>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</si>
  <si>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</si>
  <si>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</si>
  <si>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</si>
  <si>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</si>
  <si>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</si>
  <si>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</si>
  <si>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</si>
  <si>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</si>
  <si>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</si>
  <si>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</si>
  <si>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</si>
  <si>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</si>
  <si>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</si>
  <si>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</si>
  <si>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</si>
  <si>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</si>
  <si>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</si>
  <si>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</si>
  <si>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</si>
  <si>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</si>
  <si>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</si>
  <si>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</si>
  <si>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</si>
  <si>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</si>
  <si>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</si>
  <si>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</si>
  <si>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</si>
  <si>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</si>
  <si>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</si>
  <si>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</si>
  <si>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</si>
  <si>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</si>
  <si>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</si>
  <si>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</si>
  <si>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</si>
  <si>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</si>
  <si>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</si>
  <si>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</si>
  <si>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</si>
  <si>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</si>
  <si>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</si>
  <si>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</si>
  <si>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</si>
  <si>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</si>
  <si>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</si>
  <si>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</si>
  <si>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</si>
  <si>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</si>
  <si>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</si>
  <si>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</si>
  <si>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</si>
  <si>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</si>
  <si>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</si>
  <si>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</si>
  <si>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</si>
  <si>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</si>
  <si>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</si>
  <si>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</si>
  <si>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</si>
  <si>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TrÇn Quang RÇn</t>
  </si>
  <si>
    <t>§«ng Hoµng</t>
  </si>
  <si>
    <t>45-30/6/2016</t>
  </si>
  <si>
    <t>06-14/10/2016</t>
  </si>
  <si>
    <t>21/10/2016</t>
  </si>
  <si>
    <t>237-23/3/2017</t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</si>
  <si>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</si>
  <si>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</si>
  <si>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</si>
  <si>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</si>
  <si>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</si>
  <si>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</si>
  <si>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</si>
  <si>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</si>
  <si>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</si>
  <si>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</si>
  <si>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</si>
  <si>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</si>
  <si>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</si>
  <si>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</si>
  <si>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</si>
  <si>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</si>
  <si>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</si>
  <si>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</si>
  <si>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</si>
  <si>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</si>
  <si>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</si>
  <si>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</si>
  <si>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</si>
  <si>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</si>
  <si>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</si>
  <si>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</si>
  <si>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</si>
  <si>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</si>
  <si>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</si>
  <si>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</si>
  <si>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</si>
  <si>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</si>
  <si>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</si>
  <si>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</si>
  <si>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</si>
  <si>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</si>
  <si>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</si>
  <si>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</si>
  <si>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</si>
  <si>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</si>
  <si>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</si>
  <si>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</si>
  <si>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</si>
  <si>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</si>
  <si>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</si>
  <si>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</si>
  <si>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</si>
  <si>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</si>
  <si>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</si>
  <si>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</si>
  <si>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</si>
  <si>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</si>
  <si>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</si>
  <si>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</si>
  <si>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</si>
  <si>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</si>
  <si>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</si>
  <si>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</si>
  <si>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</si>
  <si>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</si>
  <si>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</si>
  <si>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</si>
  <si>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</si>
  <si>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</si>
  <si>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</si>
  <si>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</si>
  <si>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Nam Cường, TiÒn H¶i, TB</t>
  </si>
  <si>
    <t>02-22.9.2016</t>
  </si>
  <si>
    <t>03-08.11.2016</t>
  </si>
  <si>
    <t>305-30.3.2018</t>
  </si>
  <si>
    <t>Đỗ Xuân Đông</t>
  </si>
  <si>
    <t>41-15.11.18</t>
  </si>
  <si>
    <t>153-22.32018</t>
  </si>
  <si>
    <t>03.4.18</t>
  </si>
  <si>
    <t>306-5.4.18</t>
  </si>
  <si>
    <t>Hà Đức Mạnh,Ng Thị Út</t>
  </si>
  <si>
    <t>Đông Minh, tiền Hải</t>
  </si>
  <si>
    <t>168-12.12.2017</t>
  </si>
  <si>
    <t>127-14.3.2018</t>
  </si>
  <si>
    <t>29.5.2018</t>
  </si>
  <si>
    <t>314-30.5.2018</t>
  </si>
  <si>
    <t>Lương Thị Phượng</t>
  </si>
  <si>
    <t>Nam Chính - tiền Hải</t>
  </si>
  <si>
    <t>42-15-11-2016</t>
  </si>
  <si>
    <t>156-12-4-2018</t>
  </si>
  <si>
    <t>310-30.4.2018</t>
  </si>
  <si>
    <t>Đông lâm-Tiền Hải</t>
  </si>
  <si>
    <t>06-20.3.2017</t>
  </si>
  <si>
    <t>166-21.4.2017</t>
  </si>
  <si>
    <t>24.4.2018</t>
  </si>
  <si>
    <t>309-26.4.2018</t>
  </si>
  <si>
    <t>Tạ Văn túy</t>
  </si>
  <si>
    <t>77-28.11.2017</t>
  </si>
  <si>
    <t>119-12.3.2018</t>
  </si>
  <si>
    <t>6.4.2018</t>
  </si>
  <si>
    <t>308-6.4.2018</t>
  </si>
  <si>
    <t>Lý Văn Ba, Đặng Thị Mấn</t>
  </si>
  <si>
    <t>Đông Minh, TiÒn H¶i, TB</t>
  </si>
  <si>
    <t>02-15.11.2013</t>
  </si>
  <si>
    <t>162-15.5.2018</t>
  </si>
  <si>
    <t>05.7.2018</t>
  </si>
  <si>
    <t>327-06.7.2018</t>
  </si>
  <si>
    <t>1 phần kđk</t>
  </si>
  <si>
    <t>Đặng Văn Cường, Phạm Thị thúy Kiều</t>
  </si>
  <si>
    <t>01-29.8.2014</t>
  </si>
  <si>
    <t>163-15.5.2018</t>
  </si>
  <si>
    <t>328-06.7.2018</t>
  </si>
  <si>
    <t>Hoàng Thị Hồng,Thơ</t>
  </si>
  <si>
    <t>Dong Minh</t>
  </si>
  <si>
    <t>03/9.5.2017</t>
  </si>
  <si>
    <t>01/12.12.2017</t>
  </si>
  <si>
    <t>15.6.2018</t>
  </si>
  <si>
    <t>320/15.6.2018</t>
  </si>
  <si>
    <t>03/9.5.2018</t>
  </si>
  <si>
    <t>30/21.6.2017</t>
  </si>
  <si>
    <t>15.6.2019</t>
  </si>
  <si>
    <t>321/15.6.2018</t>
  </si>
  <si>
    <t>Bùi Văn Đảng</t>
  </si>
  <si>
    <t>21/1.3.2018</t>
  </si>
  <si>
    <t>180/30.5.2018</t>
  </si>
  <si>
    <t>18.6.2018</t>
  </si>
  <si>
    <t>325/20.6.2018</t>
  </si>
  <si>
    <t>Buy Van Tuynh, Mi</t>
  </si>
  <si>
    <t>02-3.6.2016</t>
  </si>
  <si>
    <t>21-14.6.2016</t>
  </si>
  <si>
    <t>13.9.2018</t>
  </si>
  <si>
    <t>381/13.9.2018</t>
  </si>
  <si>
    <t>Hoang Van Suc, Bui Thi The</t>
  </si>
  <si>
    <t>01-4.5.2018</t>
  </si>
  <si>
    <t>19-15.5.2018</t>
  </si>
  <si>
    <t>380-13.9.2018</t>
  </si>
  <si>
    <t>Phan Thi Phuong</t>
  </si>
  <si>
    <t>Nam Cuong</t>
  </si>
  <si>
    <t>3-20.6.2018</t>
  </si>
  <si>
    <t>17-30.7.2018</t>
  </si>
  <si>
    <t>16.8.2018</t>
  </si>
  <si>
    <t>330a-16.8.2018</t>
  </si>
  <si>
    <t>Bui Van An, Pham Thi Thuy</t>
  </si>
  <si>
    <t>nam Thanh</t>
  </si>
  <si>
    <t>02-29.6.2018</t>
  </si>
  <si>
    <t>27-20.8.2018</t>
  </si>
  <si>
    <t>07.9.2018</t>
  </si>
  <si>
    <t>378-07.9.2018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</si>
  <si>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</si>
  <si>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</si>
  <si>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</si>
  <si>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</si>
  <si>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</si>
  <si>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</si>
  <si>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</si>
  <si>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</si>
  <si>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</si>
  <si>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</si>
  <si>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</si>
  <si>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</si>
  <si>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</si>
  <si>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</si>
  <si>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</si>
  <si>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</si>
  <si>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</si>
  <si>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</si>
  <si>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</si>
  <si>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</si>
  <si>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</si>
  <si>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</si>
  <si>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</si>
  <si>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</si>
  <si>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</si>
  <si>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</si>
  <si>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</si>
  <si>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</si>
  <si>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</si>
  <si>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</si>
  <si>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</si>
  <si>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</si>
  <si>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</si>
  <si>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</si>
  <si>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</si>
  <si>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</si>
  <si>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</si>
  <si>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</si>
  <si>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</si>
  <si>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</si>
  <si>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</si>
  <si>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</si>
  <si>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</si>
  <si>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</si>
  <si>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</si>
  <si>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</si>
  <si>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</si>
  <si>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</si>
  <si>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</si>
  <si>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</si>
  <si>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</si>
  <si>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</si>
  <si>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T« §×nh Xu©n</t>
  </si>
  <si>
    <t>T©y Ninh-TiÒn H¶i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</si>
  <si>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</si>
  <si>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</si>
  <si>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</si>
  <si>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</si>
  <si>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</si>
  <si>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</si>
  <si>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</si>
  <si>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</si>
  <si>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</si>
  <si>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</si>
  <si>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Thái Văn Tuệ</t>
  </si>
  <si>
    <t>Tây Ninh-Tiền Hải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</si>
  <si>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</si>
  <si>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</si>
  <si>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</si>
  <si>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</si>
  <si>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</si>
  <si>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</si>
  <si>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</si>
  <si>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</si>
  <si>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</si>
  <si>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</si>
  <si>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</si>
  <si>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</si>
  <si>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</si>
  <si>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</si>
  <si>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</si>
  <si>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</si>
  <si>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</si>
  <si>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</si>
  <si>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</si>
  <si>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</si>
  <si>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</si>
  <si>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</si>
  <si>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</si>
  <si>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</si>
  <si>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</si>
  <si>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</si>
  <si>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</si>
  <si>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</si>
  <si>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</si>
  <si>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</si>
  <si>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</si>
  <si>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</si>
  <si>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</si>
  <si>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</si>
  <si>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</si>
  <si>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</si>
  <si>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</si>
  <si>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</si>
  <si>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</si>
  <si>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</si>
  <si>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</si>
  <si>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</si>
  <si>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</si>
  <si>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</si>
  <si>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</si>
  <si>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</si>
  <si>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</si>
  <si>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</si>
  <si>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</si>
  <si>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</si>
  <si>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</si>
  <si>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</si>
  <si>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</si>
  <si>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</si>
  <si>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</si>
  <si>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</si>
  <si>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</si>
  <si>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</si>
  <si>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</si>
  <si>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</si>
  <si>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</si>
  <si>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</si>
  <si>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</si>
  <si>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</si>
  <si>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</si>
  <si>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</si>
  <si>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</si>
  <si>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</si>
  <si>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</si>
  <si>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</si>
  <si>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</si>
  <si>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</si>
  <si>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</si>
  <si>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</si>
  <si>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</si>
  <si>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</si>
  <si>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</si>
  <si>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</si>
  <si>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</si>
  <si>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</si>
  <si>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</si>
  <si>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</si>
  <si>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</si>
  <si>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</si>
  <si>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</si>
  <si>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</si>
  <si>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</si>
  <si>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</si>
  <si>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</si>
  <si>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</si>
  <si>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</si>
  <si>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</si>
  <si>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</si>
  <si>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</si>
  <si>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</si>
  <si>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</si>
  <si>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</si>
  <si>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</si>
  <si>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</si>
  <si>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</si>
  <si>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</si>
  <si>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</si>
  <si>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</si>
  <si>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</si>
  <si>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</si>
  <si>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</si>
  <si>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</si>
  <si>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</si>
  <si>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</si>
  <si>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</si>
  <si>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</si>
  <si>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</si>
  <si>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</si>
  <si>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</si>
  <si>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</si>
  <si>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</si>
  <si>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</si>
  <si>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</si>
  <si>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</si>
  <si>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</si>
  <si>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</si>
  <si>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</si>
  <si>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</si>
  <si>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</si>
  <si>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</si>
  <si>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</si>
  <si>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</si>
  <si>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</si>
  <si>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</si>
  <si>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</si>
  <si>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</si>
  <si>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</si>
  <si>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</si>
  <si>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</si>
  <si>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</si>
  <si>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</si>
  <si>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</si>
  <si>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</si>
  <si>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</si>
  <si>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</si>
  <si>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</si>
  <si>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</si>
  <si>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</si>
  <si>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</si>
  <si>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11-12.3.14</t>
  </si>
  <si>
    <t>184-10.8.16</t>
  </si>
  <si>
    <t>288-29.9.17</t>
  </si>
  <si>
    <t>Vò V¨n Tïng</t>
  </si>
  <si>
    <t>31-24.4.13</t>
  </si>
  <si>
    <t>70-16.1.14</t>
  </si>
  <si>
    <t>287-28.9.17</t>
  </si>
  <si>
    <t>§ç ThÞ Thoa, Ng« Minh Chuyªn</t>
  </si>
  <si>
    <t>§«ng Xuyªn</t>
  </si>
  <si>
    <t>04-29.07.15</t>
  </si>
  <si>
    <t>41-10.8.17</t>
  </si>
  <si>
    <t>286-28.9.17</t>
  </si>
  <si>
    <t>NguyÔn V¨n B¶n</t>
  </si>
  <si>
    <t>§«ng Long</t>
  </si>
  <si>
    <t>126-31/7/2015</t>
  </si>
  <si>
    <t>46-22.12.15</t>
  </si>
  <si>
    <t>289-28.9.17</t>
  </si>
  <si>
    <t>Nguyen Dinh Ngoan</t>
  </si>
  <si>
    <t>T.Ninh</t>
  </si>
  <si>
    <t>49-29.9.09</t>
  </si>
  <si>
    <t>17-05.10.10</t>
  </si>
  <si>
    <t>19.9.18</t>
  </si>
  <si>
    <t>383-20.9.18</t>
  </si>
  <si>
    <t>Vũ Văn Phíi-</t>
  </si>
  <si>
    <t xml:space="preserve"> §.Long</t>
  </si>
  <si>
    <t>34-20.4.16</t>
  </si>
  <si>
    <t>43-30.11.16</t>
  </si>
  <si>
    <t>385-20.9.18</t>
  </si>
  <si>
    <t xml:space="preserve">NguyÔn Th¸I Häc- </t>
  </si>
  <si>
    <t>N.Phó</t>
  </si>
  <si>
    <t>70-17.01.16</t>
  </si>
  <si>
    <t>62-12.01.17</t>
  </si>
  <si>
    <t>386-20.9.18</t>
  </si>
  <si>
    <t>NguyÔn §øc To¹i-</t>
  </si>
  <si>
    <t>15-27.6.17</t>
  </si>
  <si>
    <t>240-08.8.17</t>
  </si>
  <si>
    <t>388-20.9.18</t>
  </si>
  <si>
    <t>Lương Văn Đông-</t>
  </si>
  <si>
    <t>T.Giang</t>
  </si>
  <si>
    <t>271-07.9.17</t>
  </si>
  <si>
    <t>57-19.12.17</t>
  </si>
  <si>
    <t>389-20.9.18</t>
  </si>
  <si>
    <t xml:space="preserve">Tr­¬ng V¨n Hïng- </t>
  </si>
  <si>
    <t>N.Hµ</t>
  </si>
  <si>
    <t>05-21.11.16</t>
  </si>
  <si>
    <t>82-01.3.17</t>
  </si>
  <si>
    <t>387-20.9.18</t>
  </si>
  <si>
    <t xml:space="preserve">TrÇn V¨n Lo¸t- </t>
  </si>
  <si>
    <t>32-24/12/2014</t>
  </si>
  <si>
    <t>11-28.01.15</t>
  </si>
  <si>
    <t>384-20.9.18</t>
  </si>
  <si>
    <t>Trần Văn Chinh-</t>
  </si>
  <si>
    <t>165-01.10.17</t>
  </si>
  <si>
    <t>05-08.02.18</t>
  </si>
  <si>
    <t>390-20.9.18</t>
  </si>
  <si>
    <t>Hoaàng Văn Thủy</t>
  </si>
  <si>
    <t>20-27.4.18</t>
  </si>
  <si>
    <t>249-28.6.18</t>
  </si>
  <si>
    <t>ánh phí</t>
  </si>
  <si>
    <t>391-20.9.18</t>
  </si>
  <si>
    <t>Chu Văn Trường</t>
  </si>
  <si>
    <t>54-31.8.16</t>
  </si>
  <si>
    <t>20-14.10.16</t>
  </si>
  <si>
    <t>392-20.9.18</t>
  </si>
  <si>
    <t>25-15.8.16</t>
  </si>
  <si>
    <t>70-14.6.16</t>
  </si>
  <si>
    <t>393-20.9.18</t>
  </si>
  <si>
    <t>Trương Văn Hương, Đôc Thị Thảo</t>
  </si>
  <si>
    <t>01-03.6.16</t>
  </si>
  <si>
    <t>17-14.6.16</t>
  </si>
  <si>
    <t>394-20.9.18</t>
  </si>
  <si>
    <t>Mai Thị Tươi</t>
  </si>
  <si>
    <t>Đ.Long</t>
  </si>
  <si>
    <t>32A-19.6.17</t>
  </si>
  <si>
    <t>152-08.8.17</t>
  </si>
  <si>
    <t>KTTN</t>
  </si>
  <si>
    <t>395-20.9.18</t>
  </si>
  <si>
    <t>Tạ Văn Tiệp</t>
  </si>
  <si>
    <t>05-14.12.17</t>
  </si>
  <si>
    <t>398-20.9.18</t>
  </si>
  <si>
    <t>Đoàn Văn Thuật</t>
  </si>
  <si>
    <t>06-29.01.18</t>
  </si>
  <si>
    <t>134-12.3.18</t>
  </si>
  <si>
    <t>399-20.9.18</t>
  </si>
  <si>
    <t>Lương Văn Khoa</t>
  </si>
  <si>
    <t>139-12.3.18</t>
  </si>
  <si>
    <t>Phtaj</t>
  </si>
  <si>
    <t>400-20.9.18</t>
  </si>
  <si>
    <t>Phạm Thị Lý</t>
  </si>
  <si>
    <t>04-20.6.18</t>
  </si>
  <si>
    <t>19-30.7.18</t>
  </si>
  <si>
    <t>401-20.9.18</t>
  </si>
  <si>
    <t>Tạ Văn Đức</t>
  </si>
  <si>
    <t>27-15.5.18</t>
  </si>
  <si>
    <t>186-05.6.18</t>
  </si>
  <si>
    <t>402-20.9.18</t>
  </si>
  <si>
    <t>Trần Vũ Nhã</t>
  </si>
  <si>
    <t>N. Phu</t>
  </si>
  <si>
    <t>01-05.01.18</t>
  </si>
  <si>
    <t>159-24.4.18</t>
  </si>
  <si>
    <t>403-20.9.18</t>
  </si>
  <si>
    <t>Trương Văn Đông</t>
  </si>
  <si>
    <t>18-19.4.18</t>
  </si>
  <si>
    <t>185-05.6.18</t>
  </si>
  <si>
    <t>404-20.9.18</t>
  </si>
  <si>
    <t>Phạm Văn Hà</t>
  </si>
  <si>
    <t>175-20.11.17</t>
  </si>
  <si>
    <t>74-06.12.16</t>
  </si>
  <si>
    <t>397-20.9.18</t>
  </si>
  <si>
    <t>Nam Th¾ng-Tiền Hải</t>
  </si>
  <si>
    <t>Đặng Văn Thành vµ Ph¹m ThÞ Loan</t>
  </si>
  <si>
    <t>Trần Văn Thén</t>
  </si>
  <si>
    <t>Nam Chính</t>
  </si>
  <si>
    <t xml:space="preserve">Trần Văn Kết
</t>
  </si>
  <si>
    <t>Vũ Tiến</t>
  </si>
  <si>
    <t>48/2018/HSST</t>
  </si>
  <si>
    <t>131/QĐ-CCTHADS</t>
  </si>
  <si>
    <t xml:space="preserve">Ngân sách nhà nước
</t>
  </si>
  <si>
    <t>01
14/12/2018</t>
  </si>
  <si>
    <t>Lê Xuân Hà</t>
  </si>
  <si>
    <t xml:space="preserve">Nghiêm Quang Liễu - SN 1961
</t>
  </si>
  <si>
    <t>Vũ Hội</t>
  </si>
  <si>
    <t>17/2015/HSST</t>
  </si>
  <si>
    <t>150/HS</t>
  </si>
  <si>
    <t>171
07/9/2016</t>
  </si>
  <si>
    <t>Nguyễn Văn Toán 1</t>
  </si>
  <si>
    <t xml:space="preserve">Phạm Đức Bình - SN:1974
</t>
  </si>
  <si>
    <t>175/2017/HSST</t>
  </si>
  <si>
    <t>133HS/QĐ-CCTHADS</t>
  </si>
  <si>
    <t>88
24/9/2018</t>
  </si>
  <si>
    <t xml:space="preserve">Trần Văn Quyền
</t>
  </si>
  <si>
    <t>59/2018/HSST</t>
  </si>
  <si>
    <t>03
14/12/2018</t>
  </si>
  <si>
    <t xml:space="preserve">Trịnh Viết Ba - SN: 1982
</t>
  </si>
  <si>
    <t>Bách Thuận</t>
  </si>
  <si>
    <t>106/2016/HSST</t>
  </si>
  <si>
    <t>229/QĐ-CCTHADS</t>
  </si>
  <si>
    <t>83
21/9/2018</t>
  </si>
  <si>
    <t xml:space="preserve">Trần Xuân An
</t>
  </si>
  <si>
    <t>54/2018/HSST</t>
  </si>
  <si>
    <t>42/QĐ-CCTHADS</t>
  </si>
  <si>
    <t>02
14/12/2018</t>
  </si>
  <si>
    <t xml:space="preserve">Trần Xuân Tình - SN : 1976
</t>
  </si>
  <si>
    <t>Tân Lập</t>
  </si>
  <si>
    <t>73/2017/HSST</t>
  </si>
  <si>
    <t>192/QĐ-CCTHADS</t>
  </si>
  <si>
    <t>64
01/9/2017</t>
  </si>
  <si>
    <t xml:space="preserve">Vũ Duy Thuân -SN 1981
</t>
  </si>
  <si>
    <t>105/2012/HSST</t>
  </si>
  <si>
    <t>125/QĐ-CCTHADS</t>
  </si>
  <si>
    <t>19/11/2015</t>
  </si>
  <si>
    <t>108
19/11/2015</t>
  </si>
  <si>
    <t xml:space="preserve">Trần Quốc Hương - SN 1973
</t>
  </si>
  <si>
    <t>72/2014/HSPT</t>
  </si>
  <si>
    <t>32/QĐ-CCTHADS</t>
  </si>
  <si>
    <t>113
19/11/2015</t>
  </si>
  <si>
    <t xml:space="preserve">Phạm Xuân Thắng - SN: 1980
</t>
  </si>
  <si>
    <t>51/2017/HSST</t>
  </si>
  <si>
    <t>204/QĐ-CCTHADS</t>
  </si>
  <si>
    <t>21/9/2017</t>
  </si>
  <si>
    <t>69
22/9/2017</t>
  </si>
  <si>
    <t xml:space="preserve">Nguyễn Văn Phương - 1981
</t>
  </si>
  <si>
    <t>34/QĐ-CCTHADS</t>
  </si>
  <si>
    <t>128
08/01/2016</t>
  </si>
  <si>
    <t xml:space="preserve">Trần Quốc Quyết - SN: 1991
</t>
  </si>
  <si>
    <t>129
08/01/2016</t>
  </si>
  <si>
    <t xml:space="preserve">Vũ Duy Phương - SN: 1982
</t>
  </si>
  <si>
    <t>70/2014/HSST</t>
  </si>
  <si>
    <t>97/QĐ-CCTHADS</t>
  </si>
  <si>
    <t>70
22/9/2017</t>
  </si>
  <si>
    <t xml:space="preserve">Phạm Anh Phúc - 1973
</t>
  </si>
  <si>
    <t>191/2015/HSST</t>
  </si>
  <si>
    <t>20/QĐ-CCTHADS</t>
  </si>
  <si>
    <t>47
13/11/2015</t>
  </si>
  <si>
    <t xml:space="preserve">Trần Văn Thương - SN : 1990
</t>
  </si>
  <si>
    <t>104/2017/HSST</t>
  </si>
  <si>
    <t>190/QĐ-CCTHADS</t>
  </si>
  <si>
    <t>29/8/2017</t>
  </si>
  <si>
    <t>63
01/9/2017</t>
  </si>
  <si>
    <t xml:space="preserve">Vũ Văn Nam - SN : 1974
</t>
  </si>
  <si>
    <t>12/2013/HSST</t>
  </si>
  <si>
    <t>112/QĐ-CCTHADS</t>
  </si>
  <si>
    <t>109
19/11/2015</t>
  </si>
  <si>
    <t xml:space="preserve">Trần Văn Hai - SN: 1982
</t>
  </si>
  <si>
    <t>24/2016/HSST</t>
  </si>
  <si>
    <t>260/QĐ-CCTHADS</t>
  </si>
  <si>
    <t>191
15/9/2016</t>
  </si>
  <si>
    <t xml:space="preserve">Trần Văn Thắng - SN: 1979
</t>
  </si>
  <si>
    <t>33/2014/HSST</t>
  </si>
  <si>
    <t>224/QĐ-CCTHADS</t>
  </si>
  <si>
    <t>131
08/01/2016</t>
  </si>
  <si>
    <t xml:space="preserve">Nguyễn Ngọc Hải- Phạm Thị Thụ
</t>
  </si>
  <si>
    <t>TT Vũ Thư</t>
  </si>
  <si>
    <t>01/2016/QĐST-KDTM</t>
  </si>
  <si>
    <t>05/QĐ-CCTHADS</t>
  </si>
  <si>
    <t>21/7/2017</t>
  </si>
  <si>
    <t>40
21/7/2017</t>
  </si>
  <si>
    <t xml:space="preserve">Công Ty TNHH Trung THúy
</t>
  </si>
  <si>
    <t>Tam Quang</t>
  </si>
  <si>
    <t>02/2015/KDTM-ST</t>
  </si>
  <si>
    <t>22/QĐ-CCTHADS</t>
  </si>
  <si>
    <t xml:space="preserve">Công ty TNHH - MTV Nước khoáng Quang Hanh
</t>
  </si>
  <si>
    <t>192
15/9/2016</t>
  </si>
  <si>
    <t xml:space="preserve">Công Ty TNHH - SXKD Trung Thúy
</t>
  </si>
  <si>
    <t>02/2015/KDTM/ST</t>
  </si>
  <si>
    <t>19/QĐ-CCTHADS</t>
  </si>
  <si>
    <t>193
15/9/2016</t>
  </si>
  <si>
    <t xml:space="preserve">Mai Trường Sơn - SN: 1971
</t>
  </si>
  <si>
    <t>04/2014/HSST</t>
  </si>
  <si>
    <t>151/QĐ-CCTHADS</t>
  </si>
  <si>
    <t>15
11/10/2016</t>
  </si>
  <si>
    <t xml:space="preserve">Trịnh Văn Uy - SN: 1964
</t>
  </si>
  <si>
    <t>13/2000/HSPT</t>
  </si>
  <si>
    <t>07/QĐ-CCTHADS</t>
  </si>
  <si>
    <t>111
19/11/2015</t>
  </si>
  <si>
    <t xml:space="preserve">Phạm Xuân Đích - Sn: 1977
</t>
  </si>
  <si>
    <t>56/2017/HSST</t>
  </si>
  <si>
    <t>200/QĐ-CCTHADS</t>
  </si>
  <si>
    <t>22/9/2017</t>
  </si>
  <si>
    <t>71
22/9/2017</t>
  </si>
  <si>
    <t xml:space="preserve">Uông Sỹ Phong -SN: 1982
</t>
  </si>
  <si>
    <t>11/2006/HSST</t>
  </si>
  <si>
    <t>28/QĐ-CCTHADS</t>
  </si>
  <si>
    <t>106
19/11/2015</t>
  </si>
  <si>
    <t xml:space="preserve">Phạm Xuân Phới - Sn: 1981
</t>
  </si>
  <si>
    <t>22/2015/HSST</t>
  </si>
  <si>
    <t>165/QĐ-CCTHADS</t>
  </si>
  <si>
    <t>182
13/9/2016</t>
  </si>
  <si>
    <t xml:space="preserve">Nguyễn Mạnh Cường -SN:1989
</t>
  </si>
  <si>
    <t>29/2017/HSST</t>
  </si>
  <si>
    <t>149/QĐ-CCTHADS</t>
  </si>
  <si>
    <t>68
20/9/2018</t>
  </si>
  <si>
    <t xml:space="preserve">Phạn Quang Vịnh - SN: 1985
</t>
  </si>
  <si>
    <t>105/2016/HSPT</t>
  </si>
  <si>
    <t>67/QĐ-CCTHADS</t>
  </si>
  <si>
    <t>67
20/9/2018</t>
  </si>
  <si>
    <t xml:space="preserve">Phạm Sinh Tường- SN: 1950
Phạm Thị Thái - SN: 1955
</t>
  </si>
  <si>
    <t>Minh Quang</t>
  </si>
  <si>
    <t>14/2011/HNGĐ- PT</t>
  </si>
  <si>
    <t>124/QĐ-CCTHADS</t>
  </si>
  <si>
    <t>45
26/7/2017</t>
  </si>
  <si>
    <t xml:space="preserve">Nguyễn Thanh Tiền -SN: 1991
</t>
  </si>
  <si>
    <t>36/2018/HSST</t>
  </si>
  <si>
    <t>183/QĐ-CCTHADS</t>
  </si>
  <si>
    <t>18
21/6/2018</t>
  </si>
  <si>
    <t>137/2016/HSST</t>
  </si>
  <si>
    <t>/274QĐ-CCTHADS</t>
  </si>
  <si>
    <t>21/9/2016</t>
  </si>
  <si>
    <t>216
22/9/2016</t>
  </si>
  <si>
    <t xml:space="preserve">Hoàng Xuân Hùng
</t>
  </si>
  <si>
    <t>62/2016/HSST</t>
  </si>
  <si>
    <t>142/QĐ-CCTHADS</t>
  </si>
  <si>
    <t xml:space="preserve">Hoàng Mạnh Tùng
</t>
  </si>
  <si>
    <t>16/9/2018</t>
  </si>
  <si>
    <t>51
17/9/2018</t>
  </si>
  <si>
    <t>Hoàng Văn Khương</t>
  </si>
  <si>
    <t xml:space="preserve">Đỗ Lương bằng - SN: 1977
Phạm Hồng Phi -SN 1984
Trần Văn Nghị - SN: 1982
Trần Văn Thịnh -SN: 1989
</t>
  </si>
  <si>
    <t>126/2011/HSST</t>
  </si>
  <si>
    <t>58/QĐ-CCTHADS</t>
  </si>
  <si>
    <t>78
21/9/2018</t>
  </si>
  <si>
    <t xml:space="preserve">Công ty Tâm Phúc Lợi
</t>
  </si>
  <si>
    <t>Dũng Nghĩa</t>
  </si>
  <si>
    <t>06/2013/KDTM-PT; 02/2012/KDTM-ST</t>
  </si>
  <si>
    <t>04/QĐ-CCTHADS</t>
  </si>
  <si>
    <t>93            19/11/2015</t>
  </si>
  <si>
    <t xml:space="preserve">NGuyễn Thị Sáu - SN: 1966
</t>
  </si>
  <si>
    <t>19/2013/HSST</t>
  </si>
  <si>
    <t>110/QĐ-CCTHADS</t>
  </si>
  <si>
    <t>142
12/8/2016</t>
  </si>
  <si>
    <t xml:space="preserve">Phạm Thị Quyên
</t>
  </si>
  <si>
    <t>06/2010/DSST</t>
  </si>
  <si>
    <t>92            19/11/2015</t>
  </si>
  <si>
    <t xml:space="preserve">Nguyễn Văn Long
</t>
  </si>
  <si>
    <t>Việt Hùng</t>
  </si>
  <si>
    <t>84/2013/HSST</t>
  </si>
  <si>
    <t>109/QĐ-CCTHADS</t>
  </si>
  <si>
    <t>95            19/11/2015</t>
  </si>
  <si>
    <t xml:space="preserve">công ty Tâm Phúc Lợi
</t>
  </si>
  <si>
    <t>03/2015/TCKDTM-ST</t>
  </si>
  <si>
    <t>01/QĐ-KDTM</t>
  </si>
  <si>
    <t>24/8/2017</t>
  </si>
  <si>
    <t>59
25/8/2017</t>
  </si>
  <si>
    <t xml:space="preserve">Trần Trọng Vũ
</t>
  </si>
  <si>
    <t>22/2017/HSPT; 03/2017/HSST</t>
  </si>
  <si>
    <t>118/QĐ-CCTHADS</t>
  </si>
  <si>
    <t>31
31/7/2018</t>
  </si>
  <si>
    <t xml:space="preserve">Trần Văn Điều
</t>
  </si>
  <si>
    <t>Minh Khai</t>
  </si>
  <si>
    <t>31/2016/HSST</t>
  </si>
  <si>
    <t>253/QĐ-CCTHADS</t>
  </si>
  <si>
    <t>19/9/2016</t>
  </si>
  <si>
    <t>215
22/9/2016</t>
  </si>
  <si>
    <t xml:space="preserve">Phạm Hồng Phi
</t>
  </si>
  <si>
    <t>19/2014/HSST</t>
  </si>
  <si>
    <t>166/QĐ-CCTHADS</t>
  </si>
  <si>
    <t>99
25/9/2018</t>
  </si>
  <si>
    <t xml:space="preserve">Lương Xuân Hồng
</t>
  </si>
  <si>
    <t>43/2014/HSST</t>
  </si>
  <si>
    <t>23/QĐ-CCTHADS</t>
  </si>
  <si>
    <t>10
11/10/2016</t>
  </si>
  <si>
    <t xml:space="preserve">Nguyễn Văn Đô
</t>
  </si>
  <si>
    <t>458/2016/HSST</t>
  </si>
  <si>
    <t>189/QĐ-CCTHADS</t>
  </si>
  <si>
    <t>90
25/9/2018</t>
  </si>
  <si>
    <t xml:space="preserve">Phạm Ngọc Tám
Nguyễn Thị Lâm
</t>
  </si>
  <si>
    <t>03/2015/DSST</t>
  </si>
  <si>
    <t>02/QĐ-CCTHADS</t>
  </si>
  <si>
    <t>96            19/11/2015</t>
  </si>
  <si>
    <t xml:space="preserve">Đỗ Thị Như Quỳnh
</t>
  </si>
  <si>
    <t>106/2014/HSST</t>
  </si>
  <si>
    <t>126/QĐ-CCTHADS</t>
  </si>
  <si>
    <t>153
16/8/2016</t>
  </si>
  <si>
    <t xml:space="preserve">Nguyễn Hữu Thọ
</t>
  </si>
  <si>
    <t>15/2005/LHPT</t>
  </si>
  <si>
    <t>15/QĐ-CCTHADS</t>
  </si>
  <si>
    <t xml:space="preserve">Phạm Thị Nhu
</t>
  </si>
  <si>
    <t>43
26/7/2017</t>
  </si>
  <si>
    <t>47/2017/HSST</t>
  </si>
  <si>
    <t>230/QĐ-CCTHADS</t>
  </si>
  <si>
    <t>14/7/2018</t>
  </si>
  <si>
    <t>22
16/7/2018</t>
  </si>
  <si>
    <t xml:space="preserve">Phạm Văn Ngọc - SN: 1976
</t>
  </si>
  <si>
    <t>60/2016/HSST</t>
  </si>
  <si>
    <t>91
25/9/2018</t>
  </si>
  <si>
    <t xml:space="preserve">Trần Đình Huy
</t>
  </si>
  <si>
    <t>101/2017/HSST</t>
  </si>
  <si>
    <t>102/QĐ-CCTHADS</t>
  </si>
  <si>
    <t>69
21/9/2018</t>
  </si>
  <si>
    <t xml:space="preserve">Phạm Thị Thanh Vân - SN:1964
</t>
  </si>
  <si>
    <t>20/2016/HSST</t>
  </si>
  <si>
    <t>107/QĐ-CCTHADS</t>
  </si>
  <si>
    <t xml:space="preserve">Phạm Bao CHửng - SN : 1957
</t>
  </si>
  <si>
    <t>30
18/4/2017</t>
  </si>
  <si>
    <t xml:space="preserve">Đặng Thị Én - SN 1988
</t>
  </si>
  <si>
    <t>27/2017/HNGĐ-ST</t>
  </si>
  <si>
    <t>225/QĐ-CCTHADS</t>
  </si>
  <si>
    <t xml:space="preserve">Phạm Thị Thanh Vân -SN 1964
</t>
  </si>
  <si>
    <t>736/2016/HSPT</t>
  </si>
  <si>
    <t>26/10/2017</t>
  </si>
  <si>
    <t>01
31/10/2017</t>
  </si>
  <si>
    <t xml:space="preserve">Trần Văn Thuấn SN: 1998
</t>
  </si>
  <si>
    <t>153/2017/HSST</t>
  </si>
  <si>
    <t>191/QĐ-CCTHADS</t>
  </si>
  <si>
    <t xml:space="preserve">Trần Văn Thuẫn - SN: 1998
</t>
  </si>
  <si>
    <t>183/2017/HSST</t>
  </si>
  <si>
    <t>59/QĐ-CCTHADS</t>
  </si>
  <si>
    <t xml:space="preserve">Phạm Thị Thanh Văn
</t>
  </si>
  <si>
    <t>108/QĐ-CCTHADS</t>
  </si>
  <si>
    <t xml:space="preserve">Chu Minh Cử -SN: 1955
</t>
  </si>
  <si>
    <t>31
18/4/2017</t>
  </si>
  <si>
    <t xml:space="preserve">Nguyễn Văn Lợi -SN: 1983
</t>
  </si>
  <si>
    <t>113/2015/HSST</t>
  </si>
  <si>
    <t>152
12/8/2016</t>
  </si>
  <si>
    <t xml:space="preserve">Phạm Bá Dưỡng - SN: 1993
</t>
  </si>
  <si>
    <t>05/2017/HSST</t>
  </si>
  <si>
    <t>170/QĐ-CCTHADS</t>
  </si>
  <si>
    <t>44
26/7/2017</t>
  </si>
  <si>
    <t xml:space="preserve">Trịnh Viết Tiến - SN: 1984
</t>
  </si>
  <si>
    <t>27/2015/HSST</t>
  </si>
  <si>
    <t>13/11/2015</t>
  </si>
  <si>
    <t>34
06/6/2017</t>
  </si>
  <si>
    <t xml:space="preserve">NGuyễn Như Thanh - SN: 1972
Phạm Thị Thắm - SN: 1977
</t>
  </si>
  <si>
    <t>21/2009/LHST</t>
  </si>
  <si>
    <t>48
13/11/2015</t>
  </si>
  <si>
    <t>18/2018/HSST</t>
  </si>
  <si>
    <t xml:space="preserve">Trần Xuân Tài -SN: 1982
</t>
  </si>
  <si>
    <t>81/2017/HSST</t>
  </si>
  <si>
    <t>100
25/9/2018</t>
  </si>
  <si>
    <t xml:space="preserve">Trần Văn Hùng - SN: 1981
</t>
  </si>
  <si>
    <t>65/2014/HS-ST</t>
  </si>
  <si>
    <t>60/QĐ-CCTHADS</t>
  </si>
  <si>
    <t>79
21/9/2018</t>
  </si>
  <si>
    <t xml:space="preserve">Đặng Lương Bằng -Sn: 1959
</t>
  </si>
  <si>
    <t>09/2000/HSST</t>
  </si>
  <si>
    <t>38
13/11/2015</t>
  </si>
  <si>
    <t xml:space="preserve">Trần Xuân Chung - SN: 1965
</t>
  </si>
  <si>
    <t>55/2014/HSST</t>
  </si>
  <si>
    <t>43
13/11/2015</t>
  </si>
  <si>
    <t xml:space="preserve">Trần Văn Tài -SN: 1990
</t>
  </si>
  <si>
    <t>31/2017/HSST</t>
  </si>
  <si>
    <t>168/QĐ-CCTHADS</t>
  </si>
  <si>
    <t xml:space="preserve">Trần Xuân An - SN: 1985
</t>
  </si>
  <si>
    <t>60/2015/HSST</t>
  </si>
  <si>
    <t>53/QĐ-CCTHADS</t>
  </si>
  <si>
    <t>150
12/8/2016</t>
  </si>
  <si>
    <t xml:space="preserve">Nguyễn Văn Tình - Sn: 1993
</t>
  </si>
  <si>
    <t>Trung An</t>
  </si>
  <si>
    <t>29/2016/HSST</t>
  </si>
  <si>
    <t>161/QĐ-CCTHADS</t>
  </si>
  <si>
    <t>26/5/2016</t>
  </si>
  <si>
    <t>136
01/6/2016</t>
  </si>
  <si>
    <t xml:space="preserve">Vũ Quang Phú - SN: 1983
</t>
  </si>
  <si>
    <t>08/2016/HSST</t>
  </si>
  <si>
    <t>164/QĐ-CCTHADS</t>
  </si>
  <si>
    <t>89
24/9/2018</t>
  </si>
  <si>
    <t xml:space="preserve">Hoàng Đình Luân - SN: 1984
</t>
  </si>
  <si>
    <t>Minh Lãng</t>
  </si>
  <si>
    <t>38/2018/HS-ST</t>
  </si>
  <si>
    <t>208/QĐ-CCTHADS</t>
  </si>
  <si>
    <t>96
25/9/2018</t>
  </si>
  <si>
    <t xml:space="preserve">Lê Thị Bình - SN: 1955
</t>
  </si>
  <si>
    <t>122/2007/HSST</t>
  </si>
  <si>
    <t>49/QĐ-CCTHADS</t>
  </si>
  <si>
    <t>44
13/11/2015</t>
  </si>
  <si>
    <t xml:space="preserve">Lê Văn Dân -SN: 1988
</t>
  </si>
  <si>
    <t>30/2016/HSST</t>
  </si>
  <si>
    <t>241/QĐ-CCTHADS</t>
  </si>
  <si>
    <t>55
08/8/2017</t>
  </si>
  <si>
    <t xml:space="preserve">Đỗ Văn Đoàn - SN: 1988
</t>
  </si>
  <si>
    <t>590/2012/HSST</t>
  </si>
  <si>
    <t>77/QĐ-CCTHADS</t>
  </si>
  <si>
    <t>151
12/8/2016</t>
  </si>
  <si>
    <t xml:space="preserve">Đinh Văn Chương - SN: 1973
</t>
  </si>
  <si>
    <t>38/2015/HS-ST</t>
  </si>
  <si>
    <t>245/QĐ-CCTHADS</t>
  </si>
  <si>
    <t>97
25/9/2018</t>
  </si>
  <si>
    <t xml:space="preserve">Nguyễn Cao Anh - SN: 1959
</t>
  </si>
  <si>
    <t>214/QĐ-CCTHADS</t>
  </si>
  <si>
    <t>98
25/9/2018</t>
  </si>
  <si>
    <t xml:space="preserve">Phạm Văn Lịch - SN: 1982
</t>
  </si>
  <si>
    <t>52/2015/HSST</t>
  </si>
  <si>
    <t>69/QĐ-CCTHADS</t>
  </si>
  <si>
    <t>24/11/2015</t>
  </si>
  <si>
    <t>101
25/9/2018</t>
  </si>
  <si>
    <t xml:space="preserve">Lê Minh Lực - SN: 19990
</t>
  </si>
  <si>
    <t>38/32018/HS-ST</t>
  </si>
  <si>
    <t>213/QĐ-CCTHADS</t>
  </si>
  <si>
    <t>84
24/9/2018</t>
  </si>
  <si>
    <t xml:space="preserve">Phạm Văn Minh - Sn: 1989
</t>
  </si>
  <si>
    <t>210/QĐ-CCTHADS</t>
  </si>
  <si>
    <t>85
24/9/2018</t>
  </si>
  <si>
    <t xml:space="preserve">Phạm Văn Tuấn- SN: 1993
</t>
  </si>
  <si>
    <t>96/2017/HSST</t>
  </si>
  <si>
    <t>86
24/9/2018</t>
  </si>
  <si>
    <t xml:space="preserve">Ngô Văn Trịnh - Sn: 1971
</t>
  </si>
  <si>
    <t>24/2005/LHPT</t>
  </si>
  <si>
    <t>01/QĐ-CCTHADS</t>
  </si>
  <si>
    <t xml:space="preserve">Vũ Thị Liên- Sn: 1972
</t>
  </si>
  <si>
    <t>146
12/8/2016</t>
  </si>
  <si>
    <t xml:space="preserve">Nguyễn Văn Hồi - SN: 1980
</t>
  </si>
  <si>
    <t>26/2013/HSST</t>
  </si>
  <si>
    <t>103/QĐ-CCTHADS</t>
  </si>
  <si>
    <t>46
13/11/2015</t>
  </si>
  <si>
    <t xml:space="preserve">Nguyễn Văn Thành - SN: 1987
</t>
  </si>
  <si>
    <t>212/QĐ-CCTHADS</t>
  </si>
  <si>
    <t>104
25/9/2018</t>
  </si>
  <si>
    <t xml:space="preserve">Trần Thị Mỵ
</t>
  </si>
  <si>
    <t>Duy Nhất</t>
  </si>
  <si>
    <t>1134/2005/HSPT; 97/2005/HSST</t>
  </si>
  <si>
    <t>90/QĐ-CCTHADS</t>
  </si>
  <si>
    <t>227
30/9/2016</t>
  </si>
  <si>
    <t xml:space="preserve">Phạm Nam Chinh
</t>
  </si>
  <si>
    <t>29/2013/HSPT; 08/2013/HSST</t>
  </si>
  <si>
    <t>70/QĐ-CCTHADS</t>
  </si>
  <si>
    <t>19
28/10/2016</t>
  </si>
  <si>
    <t xml:space="preserve">Trần Văn Tiến
</t>
  </si>
  <si>
    <t>173/2013/HSST</t>
  </si>
  <si>
    <t>17            12/11/2015</t>
  </si>
  <si>
    <t xml:space="preserve">Hồ Sỹ Thông
</t>
  </si>
  <si>
    <t>709/2016/HSST</t>
  </si>
  <si>
    <t>23
13/7/2018</t>
  </si>
  <si>
    <t xml:space="preserve">Phạm Ngọc Rĩnh (Dĩnh)
</t>
  </si>
  <si>
    <t>Vũ Vinh</t>
  </si>
  <si>
    <t>100/2015/HSST</t>
  </si>
  <si>
    <t>68/QĐ-CCTHADS</t>
  </si>
  <si>
    <t>13/9/2016</t>
  </si>
  <si>
    <t>196
15/9/2016</t>
  </si>
  <si>
    <t xml:space="preserve">Đặng Xuân Thắng
</t>
  </si>
  <si>
    <t>100/20115/HSST</t>
  </si>
  <si>
    <t>73/QĐ-CCTHADS</t>
  </si>
  <si>
    <t xml:space="preserve">Đoàn Văn Hoan
</t>
  </si>
  <si>
    <t>66/2016//HSST</t>
  </si>
  <si>
    <t>31/7/2019</t>
  </si>
  <si>
    <t>30
31/7/2018</t>
  </si>
  <si>
    <t xml:space="preserve">Nguyễn Văn Lừng
</t>
  </si>
  <si>
    <t>15/2016/HSST</t>
  </si>
  <si>
    <t>66
20/9/2018</t>
  </si>
  <si>
    <t xml:space="preserve">Bùi Công Thiện
</t>
  </si>
  <si>
    <t>106/2017/HSST</t>
  </si>
  <si>
    <t>16/QĐ-CCTHADS</t>
  </si>
  <si>
    <t>31/7/2018</t>
  </si>
  <si>
    <t>29
31/7/2018</t>
  </si>
  <si>
    <t xml:space="preserve">Nguyễn Mạnh Tú
</t>
  </si>
  <si>
    <t>49/2014/HSST</t>
  </si>
  <si>
    <t>244/QĐ-CCTHADS</t>
  </si>
  <si>
    <t xml:space="preserve">58
25/8/2017
</t>
  </si>
  <si>
    <t xml:space="preserve">Vũ Văn Mạnh
</t>
  </si>
  <si>
    <t>87/ĐCPTHS; 15/2015/HSST</t>
  </si>
  <si>
    <t>72/QĐ-CCTHADS</t>
  </si>
  <si>
    <t>176
08/9/2016</t>
  </si>
  <si>
    <t xml:space="preserve">Bùi Ngọc Chu - SN: 1983
</t>
  </si>
  <si>
    <t>52/2012/HSST</t>
  </si>
  <si>
    <t>113/QĐ-CCTHADS</t>
  </si>
  <si>
    <t xml:space="preserve">Nguyễn Văn Đoan-SN 1973
</t>
  </si>
  <si>
    <t>79/HSPT/2016; 673/2015/HSST</t>
  </si>
  <si>
    <t>122/QĐ-CCTHADS</t>
  </si>
  <si>
    <t>24/7/2017</t>
  </si>
  <si>
    <t>48
26/7/2017</t>
  </si>
  <si>
    <t xml:space="preserve">Nguyễn Văn Quốc
</t>
  </si>
  <si>
    <t>61/2016/HSST</t>
  </si>
  <si>
    <t xml:space="preserve">Trần Đình Dương
</t>
  </si>
  <si>
    <t>02
12/12/2017</t>
  </si>
  <si>
    <t xml:space="preserve">Nguyễn Văn Thanh
</t>
  </si>
  <si>
    <t>21/2014/HSST</t>
  </si>
  <si>
    <t>185/QĐ-CCTHADS</t>
  </si>
  <si>
    <t>20/7/2018</t>
  </si>
  <si>
    <t>25
20/7/20108</t>
  </si>
  <si>
    <t xml:space="preserve">Nguyễn Văn Thiện
</t>
  </si>
  <si>
    <t>11/2016/HSST</t>
  </si>
  <si>
    <t>173/QĐ-CCTHADS</t>
  </si>
  <si>
    <t>189
15/9/2016</t>
  </si>
  <si>
    <t xml:space="preserve">Phạm Văn Thủy
</t>
  </si>
  <si>
    <t>105/2017/HSPT; 60/2016/HSST</t>
  </si>
  <si>
    <t>66/QĐ-CCTHADS</t>
  </si>
  <si>
    <t>46
26/7/2017</t>
  </si>
  <si>
    <t xml:space="preserve">Nguyễn Xuân Toàn
</t>
  </si>
  <si>
    <t>Hồng Phong</t>
  </si>
  <si>
    <t>296/2012/HSPT; 148/2012/HSST</t>
  </si>
  <si>
    <t>23/11/2015</t>
  </si>
  <si>
    <t>123
25/11/2015</t>
  </si>
  <si>
    <t xml:space="preserve">Lại Thanh Thủy
</t>
  </si>
  <si>
    <t>224/2015/HSST</t>
  </si>
  <si>
    <t>217
26/9/2016</t>
  </si>
  <si>
    <t xml:space="preserve">Lại Văn Tỉnh
</t>
  </si>
  <si>
    <t>07/2016/HSPT; 74/2015/HSST</t>
  </si>
  <si>
    <t>150/QĐ-CCTHADS</t>
  </si>
  <si>
    <t xml:space="preserve">Lại Thế Công
</t>
  </si>
  <si>
    <t>154/QĐ-CCTHADS</t>
  </si>
  <si>
    <t>25/8/2017</t>
  </si>
  <si>
    <t>60
25/8/2017</t>
  </si>
  <si>
    <t xml:space="preserve">Lưu Đình Chiến
</t>
  </si>
  <si>
    <t>152/QĐ-CCTHADS</t>
  </si>
  <si>
    <t>61
25/8/2017</t>
  </si>
  <si>
    <t xml:space="preserve">Phạm Thị Rậu
</t>
  </si>
  <si>
    <t>29/2016/DSPT; 03/2016/DSST</t>
  </si>
  <si>
    <t>47
26/7/2017</t>
  </si>
  <si>
    <t xml:space="preserve">Đồng Văn Khôi
</t>
  </si>
  <si>
    <t>Tân Phong</t>
  </si>
  <si>
    <t>29/2010/HNGĐ-PT; 12/2010/HNGĐ-ST</t>
  </si>
  <si>
    <t>111LH/QĐ-CCTHADS</t>
  </si>
  <si>
    <t xml:space="preserve">Nguyễn Thị Lan
</t>
  </si>
  <si>
    <t>39
22/8/2018</t>
  </si>
  <si>
    <t xml:space="preserve">Nguyễn Văn Tuyên
</t>
  </si>
  <si>
    <t>44/2017/HSST</t>
  </si>
  <si>
    <t>186/QĐ-CCTHADS</t>
  </si>
  <si>
    <t>45
31/8/2018</t>
  </si>
  <si>
    <t xml:space="preserve">Lưu Đức Anh
</t>
  </si>
  <si>
    <t>67/2017/HSST</t>
  </si>
  <si>
    <t>31/QĐ-CCTHADS</t>
  </si>
  <si>
    <t>44
31/8/2018</t>
  </si>
  <si>
    <t xml:space="preserve">Bùi Văn Hán
Bùi Thị Ngần
Bùi Thị Lịch
</t>
  </si>
  <si>
    <t>Hòa Bình</t>
  </si>
  <si>
    <t>03/2012/DSST</t>
  </si>
  <si>
    <t>21/QĐ-CCTHADS</t>
  </si>
  <si>
    <t>124
25/11/2015</t>
  </si>
  <si>
    <t xml:space="preserve">Nguyễn Thị Hường
</t>
  </si>
  <si>
    <t>39/2014/HSST</t>
  </si>
  <si>
    <t>40/QĐ-CCTHADS</t>
  </si>
  <si>
    <t>11
31/8/2015</t>
  </si>
  <si>
    <t xml:space="preserve">Bùi Văn Quyết
</t>
  </si>
  <si>
    <t>35/QĐHSPT; 25/2018/HSST</t>
  </si>
  <si>
    <t>199/QĐ-CCTHADS</t>
  </si>
  <si>
    <t>32
31/07/2018</t>
  </si>
  <si>
    <t xml:space="preserve">Bùi Thị Ngoan
</t>
  </si>
  <si>
    <t>Tp Điện Biên Phủ</t>
  </si>
  <si>
    <t>05/2016/DSST</t>
  </si>
  <si>
    <t>33/QĐ-CCTHADS</t>
  </si>
  <si>
    <t>72
22/9/2017</t>
  </si>
  <si>
    <t xml:space="preserve">Hồ Sỹ Viễn
</t>
  </si>
  <si>
    <t>Việt Thuận</t>
  </si>
  <si>
    <t>79/2017/HSST</t>
  </si>
  <si>
    <t>48/QĐ-CCTHADS</t>
  </si>
  <si>
    <t>24
13/7/2018</t>
  </si>
  <si>
    <t xml:space="preserve">Nguyễn Văn Quang
</t>
  </si>
  <si>
    <t>16/2018/HSST</t>
  </si>
  <si>
    <t>127/QĐ-CCTHADS</t>
  </si>
  <si>
    <t>49
13/9/2018</t>
  </si>
  <si>
    <t xml:space="preserve">Bùi Trung Vang
</t>
  </si>
  <si>
    <t>02/2016/QĐPT; 05/2016/TCDSST</t>
  </si>
  <si>
    <t>7/QĐ-CCTHADS</t>
  </si>
  <si>
    <t>26
20/7/2018</t>
  </si>
  <si>
    <t xml:space="preserve">Phạm Viết Hạnh
</t>
  </si>
  <si>
    <t>38/2007/HSST</t>
  </si>
  <si>
    <t>62/QĐ-CCTHADS</t>
  </si>
  <si>
    <t xml:space="preserve">Đỗ Thị Huyền
Bùi Minh Đức
Ngô Thế Tu
</t>
  </si>
  <si>
    <t>50
13/9/2018</t>
  </si>
  <si>
    <t xml:space="preserve">Đỗ Văn Cấp
</t>
  </si>
  <si>
    <t>41/2013/HSST</t>
  </si>
  <si>
    <t>28            12/11/2015</t>
  </si>
  <si>
    <t xml:space="preserve">Lê Ngọc Quỳnh
</t>
  </si>
  <si>
    <t>4962013/HSPT-QĐ; 103/2013/HSST</t>
  </si>
  <si>
    <t>26            12/11/2015</t>
  </si>
  <si>
    <t>23/2018/HSPT-QĐ; 16/2018/HSST</t>
  </si>
  <si>
    <t>232/QĐ-CCTHADS</t>
  </si>
  <si>
    <t xml:space="preserve">Nguyễn Thành Huân
</t>
  </si>
  <si>
    <t>37
14/8/2018</t>
  </si>
  <si>
    <t xml:space="preserve">Lưu Tiến Thăng
</t>
  </si>
  <si>
    <t>225/2015/HSST</t>
  </si>
  <si>
    <t>199
15/9/2016</t>
  </si>
  <si>
    <t xml:space="preserve">Nguyễn Văn Thông
</t>
  </si>
  <si>
    <t>40/2015/HSST</t>
  </si>
  <si>
    <t>134
12/5/2016</t>
  </si>
  <si>
    <t xml:space="preserve">Nguyễn Văn Truyền
</t>
  </si>
  <si>
    <t>208/2015/HSST</t>
  </si>
  <si>
    <t>163/QĐ-CCTHADS</t>
  </si>
  <si>
    <t>198
15/9/2016</t>
  </si>
  <si>
    <t xml:space="preserve">Nguyễn Phú Dân
</t>
  </si>
  <si>
    <t>18/2008/HSPT-QĐ; 45/2008/HSST</t>
  </si>
  <si>
    <t>55/QĐ-CCTHADS</t>
  </si>
  <si>
    <t>29            13/11/2015</t>
  </si>
  <si>
    <t xml:space="preserve">Đoàn Minh Lung
</t>
  </si>
  <si>
    <t>28/2010/HSST</t>
  </si>
  <si>
    <t>36            13/11/2015</t>
  </si>
  <si>
    <t xml:space="preserve">Hoàng Trọng Anh
</t>
  </si>
  <si>
    <t>30/2014/HSPT; 303/2013/HSST</t>
  </si>
  <si>
    <t>29/QĐ-CCTHADS</t>
  </si>
  <si>
    <t>30            13/11/2015</t>
  </si>
  <si>
    <t xml:space="preserve">Đặng Thị Mai
</t>
  </si>
  <si>
    <t>08/2014/DSST</t>
  </si>
  <si>
    <t>28/8/2015</t>
  </si>
  <si>
    <t>12
31/8/2015</t>
  </si>
  <si>
    <t xml:space="preserve">Trần Thị Tròn
</t>
  </si>
  <si>
    <t>104/2014/HSST</t>
  </si>
  <si>
    <t>37/QĐ-CCTHADS</t>
  </si>
  <si>
    <t>103
25/9/2018</t>
  </si>
  <si>
    <t xml:space="preserve">Đỗ Văn Tý
</t>
  </si>
  <si>
    <t>44/2009/HSST</t>
  </si>
  <si>
    <t>78/QĐ-CCTHADS</t>
  </si>
  <si>
    <t>53
17/9/2018</t>
  </si>
  <si>
    <t xml:space="preserve">Nguyễn Văn Mười
</t>
  </si>
  <si>
    <t>Hồng Lý</t>
  </si>
  <si>
    <t>44/2011/HSST</t>
  </si>
  <si>
    <t>178
09/9/2016</t>
  </si>
  <si>
    <t xml:space="preserve">Trần Văn Vinh
Nguyễn Trọng Lâm
Lê Ngọc Thuân
Nguyễn Văn Tú
</t>
  </si>
  <si>
    <t>Tự Tân</t>
  </si>
  <si>
    <t>03
10/11/2015</t>
  </si>
  <si>
    <t xml:space="preserve">Lại Văn Trội
Phạm Văn Chung
Nguyễn Mạnh Quân
</t>
  </si>
  <si>
    <t>40
23/8/2018</t>
  </si>
  <si>
    <t xml:space="preserve">Hoàng Văn Từ
</t>
  </si>
  <si>
    <t>Tân hòa</t>
  </si>
  <si>
    <t>27/2012/QĐST-HNGĐ</t>
  </si>
  <si>
    <t xml:space="preserve">Nguyễn Thúy Hòa
</t>
  </si>
  <si>
    <t>03
31/8/2015</t>
  </si>
  <si>
    <t xml:space="preserve">Hoàng Trọng Kiên
</t>
  </si>
  <si>
    <t>194/2013/HSST</t>
  </si>
  <si>
    <t>31            13/11/2015</t>
  </si>
  <si>
    <t xml:space="preserve">Phạm Đức Lương
</t>
  </si>
  <si>
    <t>10/2016/HSPT; 79/2015/HSST</t>
  </si>
  <si>
    <t>129/QĐ-CCTHADS</t>
  </si>
  <si>
    <t>14/9/2016</t>
  </si>
  <si>
    <t>204
15/9/2016</t>
  </si>
  <si>
    <t>147/2012/HSST</t>
  </si>
  <si>
    <t>45/QĐ-CCTHADS</t>
  </si>
  <si>
    <t>33            13/11/2015</t>
  </si>
  <si>
    <t>30/QĐ-CCTHADS</t>
  </si>
  <si>
    <t xml:space="preserve">Bùi Văn Thức
</t>
  </si>
  <si>
    <t>46/2016/HSPT; 09/2016/HSST</t>
  </si>
  <si>
    <t>218/QĐ-CCTHADS</t>
  </si>
  <si>
    <t>154
16-8-2016</t>
  </si>
  <si>
    <t xml:space="preserve">Võ Đại Hưng
</t>
  </si>
  <si>
    <t>Đồng Thanh</t>
  </si>
  <si>
    <t>85/2015/HSPT; 69/2015/HSST</t>
  </si>
  <si>
    <t>20/9/2016</t>
  </si>
  <si>
    <t>206
22/9/2016</t>
  </si>
  <si>
    <t xml:space="preserve">Mai Xuân Trường
</t>
  </si>
  <si>
    <t>90/2015/HSST</t>
  </si>
  <si>
    <t>233/QĐ-CCTHADS</t>
  </si>
  <si>
    <t xml:space="preserve">Vũ Văn Huân
</t>
  </si>
  <si>
    <t>200
15/9/2016</t>
  </si>
  <si>
    <t xml:space="preserve">UBND xã Vũ Hội
</t>
  </si>
  <si>
    <t>05/2010/DSST</t>
  </si>
  <si>
    <t>08/QĐ-CCTHADS</t>
  </si>
  <si>
    <t>14
12/11/2015</t>
  </si>
  <si>
    <t xml:space="preserve">Nguyễn Ngọc Duy
</t>
  </si>
  <si>
    <t>23/DSPT/2010; 02/2010/DSST</t>
  </si>
  <si>
    <t>13
12/11/2015</t>
  </si>
  <si>
    <t xml:space="preserve">Phạm Thị Đào
Vũ Minh Hoàng
</t>
  </si>
  <si>
    <t>Xuân Hòa</t>
  </si>
  <si>
    <t>145/2016/HSPT; 272/2015/HSST</t>
  </si>
  <si>
    <t xml:space="preserve">Tiêu Thị Thúy
Tiêu Thị Mai Hương
</t>
  </si>
  <si>
    <t>13/7/2017</t>
  </si>
  <si>
    <t>39
13/7/2017</t>
  </si>
  <si>
    <t xml:space="preserve">Phạm Thị Đào - SN 1979
Vũ Minh Hoàng - 1997
</t>
  </si>
  <si>
    <t>213
22/9/2016</t>
  </si>
  <si>
    <t xml:space="preserve">Trần Văn Việt
</t>
  </si>
  <si>
    <t>69/HSST/2017</t>
  </si>
  <si>
    <t>51/QĐ-CCTHADS</t>
  </si>
  <si>
    <t>27/7/2018</t>
  </si>
  <si>
    <t>28
30/7/2018</t>
  </si>
  <si>
    <t xml:space="preserve">Trần Văn Hải
</t>
  </si>
  <si>
    <t>29/HSST/2017</t>
  </si>
  <si>
    <t>153/QĐ-CCTHADS</t>
  </si>
  <si>
    <t>48
11/9/2018</t>
  </si>
  <si>
    <t xml:space="preserve">Vũ Minh Hoàng - SN 1997
</t>
  </si>
  <si>
    <t>27/2016/HSST</t>
  </si>
  <si>
    <t>238/QĐ-CCTHADS</t>
  </si>
  <si>
    <t>207
22/9/2016</t>
  </si>
  <si>
    <t xml:space="preserve">Lại Minh Thành - SN: 1974
Nguyễn Chí Tài - SN:1981
</t>
  </si>
  <si>
    <t>08/2015/HSST</t>
  </si>
  <si>
    <t>05
11/10/2016</t>
  </si>
  <si>
    <t xml:space="preserve">Phạm Văn Hoàn
</t>
  </si>
  <si>
    <t>13/2012/HNGĐ-ST</t>
  </si>
  <si>
    <t>174/QĐ-CCTHADS</t>
  </si>
  <si>
    <t xml:space="preserve">Bùi Thị Hiền
</t>
  </si>
  <si>
    <t>54
18/9/2018</t>
  </si>
  <si>
    <t xml:space="preserve">Đỗ Thị Huệ
</t>
  </si>
  <si>
    <t>01/2018/DSST</t>
  </si>
  <si>
    <t>13/QĐ-CCTHADS</t>
  </si>
  <si>
    <t>64
20/9/2018</t>
  </si>
  <si>
    <t xml:space="preserve">Phạm Ngọc Trung
</t>
  </si>
  <si>
    <t>39/2015/HNGĐ-ST</t>
  </si>
  <si>
    <t>92/QĐ-CCTHADS</t>
  </si>
  <si>
    <t>55
18/9/2018</t>
  </si>
  <si>
    <t xml:space="preserve">Ngô Văn Hưởng
</t>
  </si>
  <si>
    <t>162/QĐ-CCTHADS</t>
  </si>
  <si>
    <t>102
25/9/2018</t>
  </si>
  <si>
    <t xml:space="preserve">Nguyễn Văn Chiều
</t>
  </si>
  <si>
    <t>22/LHST/2017</t>
  </si>
  <si>
    <t>197/QĐ-CCTHADS</t>
  </si>
  <si>
    <t>47
11/9/2018</t>
  </si>
  <si>
    <t xml:space="preserve">Nguyễn Thắng Chín
</t>
  </si>
  <si>
    <t>01/2012/HSST</t>
  </si>
  <si>
    <t>64/QĐ-CCTHADS</t>
  </si>
  <si>
    <t>02
10/11/2015</t>
  </si>
  <si>
    <t xml:space="preserve">Vũ Văn Tùng
</t>
  </si>
  <si>
    <t>11/2015/HSST</t>
  </si>
  <si>
    <t>143/QĐ-CCTHADS</t>
  </si>
  <si>
    <t>16/11/2015</t>
  </si>
  <si>
    <t>60
17/11/2015</t>
  </si>
  <si>
    <t xml:space="preserve">Trần Văn Điền
</t>
  </si>
  <si>
    <t>77/2017/HSST</t>
  </si>
  <si>
    <t>35/QĐ-CCTHADS</t>
  </si>
  <si>
    <t>60
18/9/2018</t>
  </si>
  <si>
    <t xml:space="preserve">Đặng Thị Tuất
</t>
  </si>
  <si>
    <t>35/HSST/2015</t>
  </si>
  <si>
    <t>13
11/10/2016</t>
  </si>
  <si>
    <t xml:space="preserve">Trần Văn Thảo
</t>
  </si>
  <si>
    <t>59
18/9/2018</t>
  </si>
  <si>
    <t xml:space="preserve">Bùi Quang Khải
</t>
  </si>
  <si>
    <t>39/2018/HSST</t>
  </si>
  <si>
    <t>184/QĐ-CCTHADS</t>
  </si>
  <si>
    <t>65
20/9/2018</t>
  </si>
  <si>
    <t xml:space="preserve">Tô Đình Khang
</t>
  </si>
  <si>
    <t>56/HSST/2014</t>
  </si>
  <si>
    <t>57
17/11/2015</t>
  </si>
  <si>
    <t xml:space="preserve">Lê Đức Duy
</t>
  </si>
  <si>
    <t>81/HSST/2017</t>
  </si>
  <si>
    <t>86/QĐ-CCTHADS</t>
  </si>
  <si>
    <t>19/3/2018</t>
  </si>
  <si>
    <t>06
20/3/2018</t>
  </si>
  <si>
    <t xml:space="preserve">Phan Văn Nam - SN: 1986
</t>
  </si>
  <si>
    <t>61/HSST/2017</t>
  </si>
  <si>
    <t>66
15/9/2017</t>
  </si>
  <si>
    <t xml:space="preserve">Nguyễn Văn Tùng - SN: 1992
</t>
  </si>
  <si>
    <t>49/HSST/2014</t>
  </si>
  <si>
    <t>243/QĐ-CCTHADS</t>
  </si>
  <si>
    <t>201
15/9/2016</t>
  </si>
  <si>
    <t xml:space="preserve">Nguyễn Hữu Long
</t>
  </si>
  <si>
    <t>35/2018/HSST</t>
  </si>
  <si>
    <t>56
18/9/2018</t>
  </si>
  <si>
    <t xml:space="preserve">Vũ Quang Hiếu
</t>
  </si>
  <si>
    <t>04/2017/HSST</t>
  </si>
  <si>
    <t>139/QĐ-CCTHADS</t>
  </si>
  <si>
    <t>36
12/7/2017</t>
  </si>
  <si>
    <t xml:space="preserve">Bùi Văn Bắc
</t>
  </si>
  <si>
    <t>79/2015/HSST</t>
  </si>
  <si>
    <t>51
26/7/2017</t>
  </si>
  <si>
    <t xml:space="preserve">Vũ Thị Hương
</t>
  </si>
  <si>
    <t>23/2014/HNGĐ-PT; 07/2014/HNGĐ-ST</t>
  </si>
  <si>
    <t>65
08/9/2017</t>
  </si>
  <si>
    <t xml:space="preserve">Nguyễn Văn Tiên
</t>
  </si>
  <si>
    <t>219/QĐ-CCTHADS</t>
  </si>
  <si>
    <t>58
18/9/2018</t>
  </si>
  <si>
    <t xml:space="preserve">Nguyễn Quốc Sự
</t>
  </si>
  <si>
    <t>80
21/9/2018</t>
  </si>
  <si>
    <t xml:space="preserve">Trần Quyết Thắng - SN 1965
</t>
  </si>
  <si>
    <t>42/2013/HSST</t>
  </si>
  <si>
    <t>50
26/7/2017</t>
  </si>
  <si>
    <t xml:space="preserve">Vũ Văn Bắc - SN 1960
</t>
  </si>
  <si>
    <t xml:space="preserve">Nguyễn Thành Chung
</t>
  </si>
  <si>
    <t>56
17/11/2015</t>
  </si>
  <si>
    <t xml:space="preserve">Nguyễn Duy Chín - SN 1974
</t>
  </si>
  <si>
    <t>216/QĐ-CCTHADS</t>
  </si>
  <si>
    <t>57
18/9/2018</t>
  </si>
  <si>
    <t xml:space="preserve">Đỗ Văn Thanh - SN 1982
</t>
  </si>
  <si>
    <t>75/2015/HSST</t>
  </si>
  <si>
    <t>89/QĐ-CCTHADS</t>
  </si>
  <si>
    <t>179
09/9/2016</t>
  </si>
  <si>
    <t xml:space="preserve">Nguyễn Văn Phúc
</t>
  </si>
  <si>
    <t>29/2018/ĐCPT; 375/2017/HSST</t>
  </si>
  <si>
    <t>63
20/9/2019</t>
  </si>
  <si>
    <t xml:space="preserve">Nguyễn Hữu Phong - SN 1991
</t>
  </si>
  <si>
    <t>106A/2017/HSST</t>
  </si>
  <si>
    <t>79/QĐ-CCTHADS</t>
  </si>
  <si>
    <t>43
23/8/2018</t>
  </si>
  <si>
    <t xml:space="preserve">Đào Mạnh Hùng
</t>
  </si>
  <si>
    <t>151/2014/HSPT; 48/2014/HSST</t>
  </si>
  <si>
    <t>55
17/11/2015</t>
  </si>
  <si>
    <t>Tân Hòa</t>
  </si>
  <si>
    <t xml:space="preserve">Nguyễn Văn Tần
</t>
  </si>
  <si>
    <t>03/2017/HSST</t>
  </si>
  <si>
    <t>141/QĐ-CCTHADS</t>
  </si>
  <si>
    <t xml:space="preserve">Trương Thị Nhiên
</t>
  </si>
  <si>
    <t xml:space="preserve">Đặng Văn Hải
</t>
  </si>
  <si>
    <t>104/QĐ-CCTHADS</t>
  </si>
  <si>
    <t>40
22/8/2018</t>
  </si>
  <si>
    <t xml:space="preserve">Nguyễn Văn Tần
Vũ Quang Hiếu
</t>
  </si>
  <si>
    <t>40/2017/HSST</t>
  </si>
  <si>
    <t>07
20/3/2018</t>
  </si>
  <si>
    <t xml:space="preserve">Đỗ Văn Kiên - SN: 1995
</t>
  </si>
  <si>
    <t>Xã Xuân Hòa</t>
  </si>
  <si>
    <t>13/2016/HSST</t>
  </si>
  <si>
    <t>168
07/9/2016</t>
  </si>
  <si>
    <t xml:space="preserve">Vũ Quang Hiếu - SN: 1981
</t>
  </si>
  <si>
    <t>140/QĐ-CCTHADS</t>
  </si>
  <si>
    <t>37
12/7/2017</t>
  </si>
  <si>
    <t xml:space="preserve">Nguyễn Quốc Tuấn
</t>
  </si>
  <si>
    <t>Xã Song Lãng</t>
  </si>
  <si>
    <t>20/11/2015</t>
  </si>
  <si>
    <t>117
23/11/2015</t>
  </si>
  <si>
    <t>Nguyễn Thị Minh Hương</t>
  </si>
  <si>
    <t xml:space="preserve">Đàm Mạnh Truyền
</t>
  </si>
  <si>
    <t>Xã Việt Hùng</t>
  </si>
  <si>
    <t>29/2014/HSST</t>
  </si>
  <si>
    <t>237/QĐ-CCTHADS</t>
  </si>
  <si>
    <t>71
17/11/2015</t>
  </si>
  <si>
    <t xml:space="preserve">Nguyễn Văn Hải
</t>
  </si>
  <si>
    <t>Xã Trung An</t>
  </si>
  <si>
    <t>220/2014/HSST</t>
  </si>
  <si>
    <t>18/QĐ-CCTHADS</t>
  </si>
  <si>
    <t>16/8/2016</t>
  </si>
  <si>
    <t>156
16/8/2016</t>
  </si>
  <si>
    <t xml:space="preserve">Nguyễn Thị Hồi
</t>
  </si>
  <si>
    <t>Xã Song An</t>
  </si>
  <si>
    <t>74/2014/HSST</t>
  </si>
  <si>
    <t>80/QĐ-CCTHADS</t>
  </si>
  <si>
    <t>140
29/6/2016</t>
  </si>
  <si>
    <t xml:space="preserve">Đỗ Ngọc Lăng
</t>
  </si>
  <si>
    <t>Xã Hiệp Hòa</t>
  </si>
  <si>
    <t>32/2014/HSST</t>
  </si>
  <si>
    <t>193/QĐ-CCTHADS</t>
  </si>
  <si>
    <t>124b
18/12/2015</t>
  </si>
  <si>
    <t xml:space="preserve">Lại Hoàng Bằng
</t>
  </si>
  <si>
    <t>Xã Phúc Thành</t>
  </si>
  <si>
    <t>09/2014/HNGĐ-ST</t>
  </si>
  <si>
    <t>185LH/QĐ-CCTHADS</t>
  </si>
  <si>
    <t>118
23/11/2015</t>
  </si>
  <si>
    <t xml:space="preserve">Trần Quý Sáng; Phạm Duy Văn; Nguyễn Hữu Mười; Nguyễn Văn Trường; Lại Thế Sang
</t>
  </si>
  <si>
    <t>65/2013/HSPT; 33/2013/HSST</t>
  </si>
  <si>
    <t xml:space="preserve"> 28 17/11/2015</t>
  </si>
  <si>
    <t xml:space="preserve">Trần Văn Minh
</t>
  </si>
  <si>
    <t>19/2015/HSST</t>
  </si>
  <si>
    <t>146/QĐ-CCTHADS</t>
  </si>
  <si>
    <t>69
17/11/2015</t>
  </si>
  <si>
    <t xml:space="preserve">Đinh Công Hiếu; Trần Văn Đông
</t>
  </si>
  <si>
    <t>21/2015/HSST</t>
  </si>
  <si>
    <t>156/QĐ-CCTHADS</t>
  </si>
  <si>
    <t>18
28/9/2015</t>
  </si>
  <si>
    <t xml:space="preserve">Trần Quang Hải
Hồ Thị Hoa
</t>
  </si>
  <si>
    <t>Vũ Đoài</t>
  </si>
  <si>
    <t>82/2006/HSST</t>
  </si>
  <si>
    <t>18/11/2015</t>
  </si>
  <si>
    <t>85
18/11/2015</t>
  </si>
  <si>
    <t xml:space="preserve">Phạm Thị Miền
</t>
  </si>
  <si>
    <t>880/2002/HSPT; 09/2002/HSST</t>
  </si>
  <si>
    <t>160
29/8/2016</t>
  </si>
  <si>
    <t xml:space="preserve">Đỗ Văn Đảm
</t>
  </si>
  <si>
    <t>321/2012/HSPT; 01/2011/HSST</t>
  </si>
  <si>
    <t>83/QĐ-CCTHADS</t>
  </si>
  <si>
    <t>114
23/11/2015</t>
  </si>
  <si>
    <t xml:space="preserve">Vũ Thị Thìn
</t>
  </si>
  <si>
    <t>184LH/QĐ-CCTHADS</t>
  </si>
  <si>
    <t>116
23/11/2015</t>
  </si>
  <si>
    <t xml:space="preserve">Phạm Thanh Sơn
</t>
  </si>
  <si>
    <t>01/2005/HSST</t>
  </si>
  <si>
    <t>20
28/9/2015</t>
  </si>
  <si>
    <t xml:space="preserve">Trần Văn Đông
</t>
  </si>
  <si>
    <t>41/2015/HSST</t>
  </si>
  <si>
    <t>15
25/9/2015</t>
  </si>
  <si>
    <t xml:space="preserve">Công Ty TNHH Tâm Phúc Lợi
</t>
  </si>
  <si>
    <t>02DS/QĐ-CCTHADS</t>
  </si>
  <si>
    <t xml:space="preserve">Đông Nam Á (SeABank)
</t>
  </si>
  <si>
    <t>78
17/11/2015</t>
  </si>
  <si>
    <t xml:space="preserve">Phan Văn Chữ
</t>
  </si>
  <si>
    <t>45/2018/HSST</t>
  </si>
  <si>
    <t>246/QĐ-CCTHADS</t>
  </si>
  <si>
    <t>73
21/9/2018</t>
  </si>
  <si>
    <t xml:space="preserve">Vũ Thanh Mai; Phạm Thị Nhạn
</t>
  </si>
  <si>
    <t>05/2005/DSST</t>
  </si>
  <si>
    <t>03DS/QĐ-CCTHADS</t>
  </si>
  <si>
    <t xml:space="preserve">Trần Duy Đức; Trần Thị Dung
</t>
  </si>
  <si>
    <t>36
13/8/2018</t>
  </si>
  <si>
    <t xml:space="preserve">Đồng Tiến Bộ
</t>
  </si>
  <si>
    <t>59/2015/HSST</t>
  </si>
  <si>
    <t>33
13/8/2018</t>
  </si>
  <si>
    <t xml:space="preserve">Phạm Kế Toại
</t>
  </si>
  <si>
    <t>14/02/2017</t>
  </si>
  <si>
    <t>23
17/02/2017</t>
  </si>
  <si>
    <t xml:space="preserve">Nguyễn Văn Tần; Vũ Quang Hiếu
</t>
  </si>
  <si>
    <t xml:space="preserve">Bùi Xuân Tần
</t>
  </si>
  <si>
    <t>05
20/3/2018</t>
  </si>
  <si>
    <t xml:space="preserve">Đặng Xuân Hòa
</t>
  </si>
  <si>
    <t>2015/2014/ HSST</t>
  </si>
  <si>
    <t>135/QĐ-CCTHADS</t>
  </si>
  <si>
    <t>07
10/11/2015</t>
  </si>
  <si>
    <t xml:space="preserve">Trần Văn Đức
</t>
  </si>
  <si>
    <t>228/QĐ-CCTHADS</t>
  </si>
  <si>
    <t>71
21/9/2018</t>
  </si>
  <si>
    <t xml:space="preserve">Nguyễn Văn Dũng
</t>
  </si>
  <si>
    <t>36/2015/HSST</t>
  </si>
  <si>
    <t>81/QĐ-CCTHADS</t>
  </si>
  <si>
    <t>75
21/9/2018</t>
  </si>
  <si>
    <t xml:space="preserve">Trần Đình Bẩy
</t>
  </si>
  <si>
    <t>22/2017/HSST</t>
  </si>
  <si>
    <t>133/QĐ-CCTHADS</t>
  </si>
  <si>
    <t>22/3/2018</t>
  </si>
  <si>
    <t>08
26/3/2018</t>
  </si>
  <si>
    <t>06/2017/HSST</t>
  </si>
  <si>
    <t>09
26/3/2018</t>
  </si>
  <si>
    <t>45/2017/HSST</t>
  </si>
  <si>
    <t>11
26/3/2018</t>
  </si>
  <si>
    <t xml:space="preserve">Phạm Duy Thủy
</t>
  </si>
  <si>
    <t>86/2015/HSST</t>
  </si>
  <si>
    <t>70
17/11/2015</t>
  </si>
  <si>
    <t xml:space="preserve">Lại Văn Phú
</t>
  </si>
  <si>
    <t>Phúc Thành</t>
  </si>
  <si>
    <t xml:space="preserve">Nguyễn Thị Chạm
</t>
  </si>
  <si>
    <t>115
23/11/2015</t>
  </si>
  <si>
    <t xml:space="preserve">Vũ Anh Tuấn
</t>
  </si>
  <si>
    <t>60/2017/HSST</t>
  </si>
  <si>
    <t>140HS/QĐ-CCTHADS</t>
  </si>
  <si>
    <t>34
13/8/2018</t>
  </si>
  <si>
    <t xml:space="preserve">Đỗ Văn Đại
</t>
  </si>
  <si>
    <t>Hiệp Hòa</t>
  </si>
  <si>
    <t>20/2016/HNGĐ-PT; 24/2015/HNGĐ-ST</t>
  </si>
  <si>
    <t>14LH/QĐ-CCTHADS</t>
  </si>
  <si>
    <t xml:space="preserve">Vũ Thị Thu Lữ
</t>
  </si>
  <si>
    <t>120
23/11/2015</t>
  </si>
  <si>
    <t xml:space="preserve">Đỗ Xuân Dương
</t>
  </si>
  <si>
    <t>Song Lãng</t>
  </si>
  <si>
    <t>156/2014/HSST</t>
  </si>
  <si>
    <t>96/QĐ-CCTHADS</t>
  </si>
  <si>
    <t xml:space="preserve">Hoàng Mạnh Đoàn
</t>
  </si>
  <si>
    <t>157/2014/HSST</t>
  </si>
  <si>
    <t>88/QĐ-CCTHADS</t>
  </si>
  <si>
    <t>162
30/8/2016</t>
  </si>
  <si>
    <t xml:space="preserve">Phạm Văn Trường
</t>
  </si>
  <si>
    <t>81/2016/HSST</t>
  </si>
  <si>
    <t>92
25/9/2018</t>
  </si>
  <si>
    <t xml:space="preserve">Đỗ Văn Thi
</t>
  </si>
  <si>
    <t>22/2016/HSST</t>
  </si>
  <si>
    <t>157
18/8/2016</t>
  </si>
  <si>
    <t xml:space="preserve">Trần Đình Ánh
</t>
  </si>
  <si>
    <t>236/QĐ-CCTHADS</t>
  </si>
  <si>
    <t xml:space="preserve">Nguyễn Văn Sơn
</t>
  </si>
  <si>
    <t>Song An</t>
  </si>
  <si>
    <t>215/2013/HSST</t>
  </si>
  <si>
    <t>17/11/2015</t>
  </si>
  <si>
    <t>83
17/11/2015</t>
  </si>
  <si>
    <t xml:space="preserve">Trần Thanh Chung (Trần Thành Trung)
</t>
  </si>
  <si>
    <t>08/2017/HSST</t>
  </si>
  <si>
    <t>57
10/8/2017</t>
  </si>
  <si>
    <t xml:space="preserve">Vũ Văn Đặng
</t>
  </si>
  <si>
    <t>26/2018/HSST</t>
  </si>
  <si>
    <t>171/QĐ-CCTHADS</t>
  </si>
  <si>
    <t>24.9.2018</t>
  </si>
  <si>
    <t>95
25/9/2018</t>
  </si>
  <si>
    <t xml:space="preserve">Nguyễn Văn Sâm
</t>
  </si>
  <si>
    <t>72/2017/HSST</t>
  </si>
  <si>
    <t>38/QĐ-CCTHADS</t>
  </si>
  <si>
    <t xml:space="preserve">Đào Xuân Tiềm
</t>
  </si>
  <si>
    <t>Vũ Vân</t>
  </si>
  <si>
    <t>39/2016/HSST</t>
  </si>
  <si>
    <t>74
17/11/2015</t>
  </si>
  <si>
    <t xml:space="preserve">Nguyễn Văn Hợp
</t>
  </si>
  <si>
    <t>83/2016/HSPT; 33/2016/HSST</t>
  </si>
  <si>
    <t>23/5/2017</t>
  </si>
  <si>
    <t>33
29/5/2017</t>
  </si>
  <si>
    <t xml:space="preserve">Đào Quốc Quân
</t>
  </si>
  <si>
    <t>183/2009/HSST</t>
  </si>
  <si>
    <t>182/QĐ-CCTHADS</t>
  </si>
  <si>
    <t>17-19/6/2018</t>
  </si>
  <si>
    <t xml:space="preserve">Vũ Ngọc Hoán
</t>
  </si>
  <si>
    <t>Xã Vũ Đoài</t>
  </si>
  <si>
    <t>46/QĐ-CCTHADS</t>
  </si>
  <si>
    <t>223
26/9/2016</t>
  </si>
  <si>
    <t xml:space="preserve">Phạm Văn Mười
</t>
  </si>
  <si>
    <t>44/QĐ-CCTHADS</t>
  </si>
  <si>
    <t>70
21/9/2018</t>
  </si>
  <si>
    <t xml:space="preserve">Nguyễn Cao Duyên
</t>
  </si>
  <si>
    <t>48/2018/HSPT</t>
  </si>
  <si>
    <t>257/QĐ-CCTHADS</t>
  </si>
  <si>
    <t>62
19/9/2018</t>
  </si>
  <si>
    <t>24/2017/HSST</t>
  </si>
  <si>
    <t>255/QĐ-CCTHADS</t>
  </si>
  <si>
    <t>77
21/9/2018</t>
  </si>
  <si>
    <t xml:space="preserve">Nguyễn Văn Tuấn
</t>
  </si>
  <si>
    <t>87/2018/HSST</t>
  </si>
  <si>
    <t>258/QĐ-CCTHADS</t>
  </si>
  <si>
    <t>94
25/9/2018</t>
  </si>
  <si>
    <t xml:space="preserve">Vũ Văn Chính
</t>
  </si>
  <si>
    <t>72
21/9/2018</t>
  </si>
  <si>
    <t xml:space="preserve">Phạm Xuân Khánh
</t>
  </si>
  <si>
    <t>74
21/9/2018</t>
  </si>
  <si>
    <t>Nguyễn Thanh Luân</t>
  </si>
  <si>
    <t>73/2018/HSST</t>
  </si>
  <si>
    <t>215/QĐ-CCTHADS</t>
  </si>
  <si>
    <t>04 22/4/2019</t>
  </si>
  <si>
    <t xml:space="preserve">Vũ Văn Vịnh
</t>
  </si>
  <si>
    <t>40/2018/HSPT</t>
  </si>
  <si>
    <t>76
21/9/2018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</si>
</sst>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;[Red]#,##0"/>
    <numFmt numFmtId="168" formatCode="_-* #,##0.00\ _₫_-;\-* #,##0.00\ _₫_-;_-* &quot;-&quot;??\ _₫_-;_-@_-"/>
    <numFmt numFmtId="169" formatCode="_-* #.##0.00\ _₫_-;\-* #.##0.00\ _₫_-;_-* &quot;-&quot;??\ _₫_-;_-@_-"/>
    <numFmt numFmtId="170" formatCode="_-* #,##0\ _₫_-;\-* #,##0\ _₫_-;_-* &quot;-&quot;??\ _₫_-;_-@_-"/>
    <numFmt numFmtId="171" formatCode="_(* #,##0_);_(* \(#,##0\);_(* &quot;&quot;??_);_(@_)"/>
    <numFmt numFmtId="172" formatCode="d/mm/yyyy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NI-Helve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shrinkToFit="1"/>
    </xf>
    <xf numFmtId="3" fontId="6" fillId="33" borderId="11" xfId="0" applyNumberFormat="1" applyFont="1" applyFill="1" applyBorder="1" applyAlignment="1">
      <alignment shrinkToFit="1"/>
    </xf>
    <xf numFmtId="3" fontId="6" fillId="33" borderId="13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38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164" fontId="5" fillId="0" borderId="10" xfId="42" applyNumberFormat="1" applyFont="1" applyBorder="1" applyAlignment="1">
      <alignment horizontal="center" wrapText="1"/>
    </xf>
    <xf numFmtId="164" fontId="5" fillId="0" borderId="12" xfId="42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164" fontId="5" fillId="0" borderId="12" xfId="42" applyNumberFormat="1" applyFont="1" applyBorder="1" applyAlignment="1">
      <alignment horizontal="center" wrapText="1"/>
    </xf>
    <xf numFmtId="164" fontId="5" fillId="0" borderId="14" xfId="42" applyNumberFormat="1" applyFont="1" applyBorder="1" applyAlignment="1">
      <alignment horizontal="center" wrapText="1"/>
    </xf>
    <xf numFmtId="164" fontId="5" fillId="0" borderId="14" xfId="42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164" fontId="5" fillId="0" borderId="10" xfId="42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left" wrapText="1"/>
    </xf>
    <xf numFmtId="16" fontId="5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38" fontId="5" fillId="0" borderId="10" xfId="0" applyNumberFormat="1" applyFont="1" applyBorder="1" applyAlignment="1">
      <alignment horizontal="right" wrapText="1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0" xfId="64" applyNumberFormat="1" applyFont="1" applyFill="1" applyBorder="1" applyAlignment="1" applyProtection="1">
      <alignment vertical="center" wrapText="1" shrinkToFit="1"/>
      <protection locked="0"/>
    </xf>
    <xf numFmtId="14" fontId="5" fillId="35" borderId="10" xfId="0" applyNumberFormat="1" applyFont="1" applyFill="1" applyBorder="1" applyAlignment="1" applyProtection="1">
      <alignment horizontal="center"/>
      <protection locked="0"/>
    </xf>
    <xf numFmtId="167" fontId="5" fillId="35" borderId="14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64" fontId="5" fillId="0" borderId="10" xfId="42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9" fontId="5" fillId="34" borderId="10" xfId="72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>
      <alignment/>
    </xf>
    <xf numFmtId="164" fontId="5" fillId="0" borderId="14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13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3" fontId="5" fillId="0" borderId="1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64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wrapText="1"/>
    </xf>
    <xf numFmtId="3" fontId="5" fillId="0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3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14" fontId="5" fillId="0" borderId="21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4" fontId="5" fillId="0" borderId="13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0" fontId="5" fillId="0" borderId="10" xfId="60" applyFont="1" applyFill="1" applyBorder="1" applyAlignment="1">
      <alignment wrapText="1"/>
      <protection/>
    </xf>
    <xf numFmtId="0" fontId="5" fillId="0" borderId="10" xfId="60" applyFont="1" applyFill="1" applyBorder="1" applyAlignment="1">
      <alignment horizontal="left" vertical="center"/>
      <protection/>
    </xf>
    <xf numFmtId="164" fontId="5" fillId="0" borderId="10" xfId="44" applyNumberFormat="1" applyFont="1" applyFill="1" applyBorder="1" applyAlignment="1">
      <alignment horizontal="left" vertical="center"/>
    </xf>
    <xf numFmtId="16" fontId="5" fillId="0" borderId="10" xfId="60" applyNumberFormat="1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>
      <alignment wrapText="1"/>
      <protection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164" fontId="5" fillId="0" borderId="10" xfId="44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/>
    </xf>
    <xf numFmtId="164" fontId="5" fillId="0" borderId="10" xfId="42" applyNumberFormat="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0" fontId="5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wrapText="1"/>
    </xf>
    <xf numFmtId="0" fontId="5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Fill="1" applyBorder="1" applyAlignment="1">
      <alignment horizontal="left" wrapText="1"/>
      <protection/>
    </xf>
    <xf numFmtId="3" fontId="5" fillId="0" borderId="10" xfId="60" applyNumberFormat="1" applyFont="1" applyFill="1" applyBorder="1" applyAlignment="1">
      <alignment horizontal="right" wrapText="1"/>
      <protection/>
    </xf>
    <xf numFmtId="16" fontId="5" fillId="0" borderId="11" xfId="60" applyNumberFormat="1" applyFont="1" applyFill="1" applyBorder="1" applyAlignment="1">
      <alignment horizontal="center" vertical="center"/>
      <protection/>
    </xf>
    <xf numFmtId="16" fontId="5" fillId="0" borderId="22" xfId="60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vertical="center"/>
      <protection/>
    </xf>
    <xf numFmtId="0" fontId="5" fillId="0" borderId="22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vertical="center"/>
      <protection/>
    </xf>
    <xf numFmtId="16" fontId="5" fillId="0" borderId="13" xfId="60" applyNumberFormat="1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vertical="center"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60" applyFont="1" applyFill="1" applyBorder="1" applyAlignment="1">
      <alignment horizontal="center" wrapText="1"/>
      <protection/>
    </xf>
    <xf numFmtId="0" fontId="5" fillId="0" borderId="22" xfId="60" applyFont="1" applyFill="1" applyBorder="1" applyAlignment="1">
      <alignment horizontal="center" wrapText="1"/>
      <protection/>
    </xf>
    <xf numFmtId="0" fontId="5" fillId="0" borderId="13" xfId="60" applyFont="1" applyFill="1" applyBorder="1" applyAlignment="1">
      <alignment horizontal="center" wrapText="1"/>
      <protection/>
    </xf>
    <xf numFmtId="0" fontId="5" fillId="0" borderId="10" xfId="65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0" fontId="5" fillId="0" borderId="23" xfId="65" applyFont="1" applyFill="1" applyBorder="1" applyAlignment="1" applyProtection="1">
      <alignment horizontal="left"/>
      <protection locked="0"/>
    </xf>
    <xf numFmtId="0" fontId="5" fillId="0" borderId="14" xfId="65" applyFont="1" applyFill="1" applyBorder="1" applyAlignment="1" applyProtection="1">
      <alignment horizontal="right"/>
      <protection locked="0"/>
    </xf>
    <xf numFmtId="0" fontId="5" fillId="0" borderId="23" xfId="61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right" vertical="center" wrapText="1"/>
      <protection locked="0"/>
    </xf>
    <xf numFmtId="0" fontId="5" fillId="0" borderId="13" xfId="61" applyFont="1" applyFill="1" applyBorder="1" applyAlignment="1" applyProtection="1">
      <alignment horizontal="left" vertical="center" wrapText="1"/>
      <protection locked="0"/>
    </xf>
    <xf numFmtId="0" fontId="5" fillId="0" borderId="24" xfId="61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3" xfId="61" applyFont="1" applyFill="1" applyBorder="1" applyAlignment="1" applyProtection="1">
      <alignment horizontal="left" vertical="center"/>
      <protection locked="0"/>
    </xf>
    <xf numFmtId="164" fontId="5" fillId="0" borderId="10" xfId="45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61" applyFont="1" applyFill="1" applyBorder="1" applyAlignment="1" applyProtection="1">
      <alignment horizontal="left" vertical="center" wrapText="1"/>
      <protection locked="0"/>
    </xf>
    <xf numFmtId="0" fontId="5" fillId="0" borderId="26" xfId="61" applyFont="1" applyFill="1" applyBorder="1" applyAlignment="1" applyProtection="1">
      <alignment horizontal="left"/>
      <protection locked="0"/>
    </xf>
    <xf numFmtId="0" fontId="5" fillId="0" borderId="25" xfId="61" applyFont="1" applyFill="1" applyBorder="1" applyAlignment="1" applyProtection="1">
      <alignment horizontal="left"/>
      <protection locked="0"/>
    </xf>
    <xf numFmtId="0" fontId="5" fillId="0" borderId="27" xfId="61" applyFont="1" applyFill="1" applyBorder="1" applyAlignment="1" applyProtection="1">
      <alignment horizontal="right"/>
      <protection locked="0"/>
    </xf>
    <xf numFmtId="0" fontId="5" fillId="0" borderId="27" xfId="61" applyFont="1" applyFill="1" applyBorder="1" applyAlignment="1" applyProtection="1">
      <alignment horizontal="left"/>
      <protection locked="0"/>
    </xf>
    <xf numFmtId="14" fontId="5" fillId="0" borderId="23" xfId="61" applyNumberFormat="1" applyFont="1" applyFill="1" applyBorder="1" applyAlignment="1" applyProtection="1">
      <alignment horizontal="left" vertical="center"/>
      <protection locked="0"/>
    </xf>
    <xf numFmtId="164" fontId="5" fillId="0" borderId="14" xfId="45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61" applyFont="1" applyFill="1" applyBorder="1" applyAlignment="1" applyProtection="1">
      <alignment horizontal="left"/>
      <protection locked="0"/>
    </xf>
    <xf numFmtId="164" fontId="5" fillId="0" borderId="10" xfId="44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64" fontId="5" fillId="0" borderId="14" xfId="44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14" fontId="5" fillId="0" borderId="28" xfId="61" applyNumberFormat="1" applyFont="1" applyFill="1" applyBorder="1" applyAlignment="1" applyProtection="1">
      <alignment horizontal="left" vertical="center"/>
      <protection locked="0"/>
    </xf>
    <xf numFmtId="164" fontId="5" fillId="0" borderId="29" xfId="44" applyNumberFormat="1" applyFont="1" applyFill="1" applyBorder="1" applyAlignment="1" applyProtection="1">
      <alignment horizontal="right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horizontal="right" wrapText="1"/>
    </xf>
    <xf numFmtId="0" fontId="5" fillId="0" borderId="10" xfId="6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164" fontId="5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164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2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5" fillId="0" borderId="10" xfId="46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14" fontId="0" fillId="0" borderId="11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29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70" fontId="5" fillId="0" borderId="10" xfId="42" applyNumberFormat="1" applyFont="1" applyFill="1" applyBorder="1" applyAlignment="1" applyProtection="1">
      <alignment horizontal="left" vertical="center" wrapText="1"/>
      <protection locked="0"/>
    </xf>
    <xf numFmtId="1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65" applyFont="1" applyFill="1" applyBorder="1" applyAlignment="1" applyProtection="1">
      <alignment vertical="center" wrapText="1"/>
      <protection locked="0"/>
    </xf>
    <xf numFmtId="164" fontId="5" fillId="0" borderId="10" xfId="65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65" applyNumberFormat="1" applyFont="1" applyFill="1" applyBorder="1" applyAlignment="1" applyProtection="1">
      <alignment horizontal="right" vertical="center" wrapText="1"/>
      <protection locked="0"/>
    </xf>
    <xf numFmtId="164" fontId="5" fillId="0" borderId="14" xfId="4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5" applyFont="1" applyFill="1" applyBorder="1" applyAlignment="1" applyProtection="1">
      <alignment horizontal="center" vertical="center" wrapText="1"/>
      <protection locked="0"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1" fontId="5" fillId="0" borderId="10" xfId="65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7" applyFont="1" applyFill="1" applyBorder="1" applyAlignment="1" applyProtection="1">
      <alignment horizontal="left" vertical="center" wrapText="1"/>
      <protection locked="0"/>
    </xf>
    <xf numFmtId="14" fontId="5" fillId="0" borderId="10" xfId="67" applyNumberFormat="1" applyFont="1" applyFill="1" applyBorder="1" applyAlignment="1" applyProtection="1">
      <alignment horizontal="right" vertical="center" wrapText="1"/>
      <protection locked="0"/>
    </xf>
    <xf numFmtId="164" fontId="5" fillId="0" borderId="14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7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4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0" xfId="63" applyNumberFormat="1" applyFont="1" applyFill="1" applyBorder="1" applyAlignment="1" applyProtection="1">
      <alignment horizontal="right" vertical="center" wrapText="1"/>
      <protection locked="0"/>
    </xf>
    <xf numFmtId="14" fontId="5" fillId="0" borderId="1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14" fontId="5" fillId="0" borderId="11" xfId="0" applyNumberFormat="1" applyFont="1" applyFill="1" applyBorder="1" applyAlignment="1">
      <alignment horizontal="right" vertical="center" wrapText="1"/>
    </xf>
    <xf numFmtId="0" fontId="5" fillId="0" borderId="10" xfId="68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64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68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right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70" fontId="5" fillId="0" borderId="14" xfId="42" applyNumberFormat="1" applyFont="1" applyFill="1" applyBorder="1" applyAlignment="1" applyProtection="1">
      <alignment vertical="center" wrapText="1"/>
      <protection locked="0"/>
    </xf>
    <xf numFmtId="164" fontId="5" fillId="0" borderId="14" xfId="42" applyNumberFormat="1" applyFont="1" applyFill="1" applyBorder="1" applyAlignment="1" applyProtection="1">
      <alignment horizontal="right" vertical="center" wrapText="1"/>
      <protection locked="0"/>
    </xf>
    <xf numFmtId="164" fontId="5" fillId="0" borderId="30" xfId="42" applyNumberFormat="1" applyFont="1" applyFill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4" xfId="42" applyNumberFormat="1" applyFont="1" applyFill="1" applyBorder="1" applyAlignment="1" applyProtection="1">
      <alignment vertical="center" wrapText="1"/>
      <protection locked="0"/>
    </xf>
    <xf numFmtId="0" fontId="5" fillId="0" borderId="10" xfId="67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67" applyFont="1" applyFill="1" applyBorder="1" applyAlignment="1" applyProtection="1">
      <alignment horizontal="center" vertical="center" wrapText="1"/>
      <protection locked="0"/>
    </xf>
    <xf numFmtId="164" fontId="5" fillId="0" borderId="10" xfId="42" applyNumberFormat="1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wrapText="1"/>
    </xf>
    <xf numFmtId="164" fontId="5" fillId="0" borderId="10" xfId="42" applyNumberFormat="1" applyFont="1" applyFill="1" applyBorder="1" applyAlignment="1">
      <alignment horizontal="left" wrapText="1"/>
    </xf>
    <xf numFmtId="0" fontId="5" fillId="0" borderId="31" xfId="69" applyFont="1" applyFill="1" applyBorder="1" applyAlignment="1" applyProtection="1">
      <alignment horizontal="left" wrapText="1"/>
      <protection locked="0"/>
    </xf>
    <xf numFmtId="0" fontId="5" fillId="0" borderId="10" xfId="69" applyFont="1" applyFill="1" applyBorder="1" applyAlignment="1" applyProtection="1">
      <alignment horizontal="left" wrapText="1"/>
      <protection locked="0"/>
    </xf>
    <xf numFmtId="0" fontId="5" fillId="0" borderId="32" xfId="69" applyFont="1" applyFill="1" applyBorder="1" applyAlignment="1" applyProtection="1">
      <alignment horizontal="left" wrapText="1"/>
      <protection locked="0"/>
    </xf>
    <xf numFmtId="0" fontId="5" fillId="0" borderId="32" xfId="69" applyFont="1" applyFill="1" applyBorder="1" applyAlignment="1" applyProtection="1">
      <alignment horizontal="center" wrapText="1"/>
      <protection locked="0"/>
    </xf>
    <xf numFmtId="0" fontId="5" fillId="0" borderId="33" xfId="69" applyFont="1" applyFill="1" applyBorder="1" applyAlignment="1" applyProtection="1">
      <alignment horizontal="center" wrapText="1"/>
      <protection locked="0"/>
    </xf>
    <xf numFmtId="164" fontId="5" fillId="0" borderId="33" xfId="42" applyNumberFormat="1" applyFont="1" applyFill="1" applyBorder="1" applyAlignment="1" applyProtection="1">
      <alignment wrapText="1"/>
      <protection locked="0"/>
    </xf>
    <xf numFmtId="0" fontId="5" fillId="0" borderId="31" xfId="69" applyFont="1" applyFill="1" applyBorder="1" applyAlignment="1" applyProtection="1">
      <alignment horizontal="center" wrapText="1"/>
      <protection locked="0"/>
    </xf>
    <xf numFmtId="3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69" applyFont="1" applyFill="1" applyBorder="1" applyAlignment="1" applyProtection="1">
      <alignment horizontal="center" wrapText="1"/>
      <protection locked="0"/>
    </xf>
    <xf numFmtId="164" fontId="5" fillId="0" borderId="34" xfId="42" applyNumberFormat="1" applyFont="1" applyFill="1" applyBorder="1" applyAlignment="1" applyProtection="1">
      <alignment horizontal="right" wrapText="1"/>
      <protection locked="0"/>
    </xf>
    <xf numFmtId="164" fontId="5" fillId="0" borderId="21" xfId="42" applyNumberFormat="1" applyFont="1" applyFill="1" applyBorder="1" applyAlignment="1" applyProtection="1">
      <alignment horizontal="right" wrapText="1"/>
      <protection locked="0"/>
    </xf>
    <xf numFmtId="164" fontId="5" fillId="0" borderId="33" xfId="42" applyNumberFormat="1" applyFont="1" applyFill="1" applyBorder="1" applyAlignment="1" applyProtection="1">
      <alignment horizontal="center" wrapText="1"/>
      <protection locked="0"/>
    </xf>
    <xf numFmtId="0" fontId="5" fillId="0" borderId="33" xfId="69" applyFont="1" applyFill="1" applyBorder="1" applyAlignment="1" applyProtection="1">
      <alignment horizontal="left" wrapText="1"/>
      <protection locked="0"/>
    </xf>
    <xf numFmtId="0" fontId="5" fillId="0" borderId="30" xfId="69" applyFont="1" applyFill="1" applyBorder="1" applyAlignment="1" applyProtection="1">
      <alignment horizontal="center" wrapText="1"/>
      <protection locked="0"/>
    </xf>
    <xf numFmtId="164" fontId="5" fillId="0" borderId="30" xfId="42" applyNumberFormat="1" applyFont="1" applyFill="1" applyBorder="1" applyAlignment="1" applyProtection="1">
      <alignment horizontal="center" wrapText="1"/>
      <protection locked="0"/>
    </xf>
    <xf numFmtId="0" fontId="5" fillId="0" borderId="30" xfId="69" applyFont="1" applyFill="1" applyBorder="1" applyAlignment="1" applyProtection="1">
      <alignment horizontal="left" wrapText="1"/>
      <protection locked="0"/>
    </xf>
    <xf numFmtId="164" fontId="5" fillId="0" borderId="10" xfId="42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wrapText="1"/>
    </xf>
    <xf numFmtId="14" fontId="5" fillId="0" borderId="19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right" wrapText="1"/>
    </xf>
    <xf numFmtId="0" fontId="5" fillId="0" borderId="32" xfId="69" applyFont="1" applyFill="1" applyBorder="1" applyAlignment="1" applyProtection="1">
      <alignment wrapText="1"/>
      <protection locked="0"/>
    </xf>
    <xf numFmtId="164" fontId="5" fillId="0" borderId="11" xfId="42" applyNumberFormat="1" applyFont="1" applyFill="1" applyBorder="1" applyAlignment="1">
      <alignment horizontal="right" wrapText="1"/>
    </xf>
    <xf numFmtId="164" fontId="5" fillId="0" borderId="11" xfId="42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67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5" fillId="34" borderId="3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3" fontId="5" fillId="34" borderId="10" xfId="64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0" xfId="65" applyFont="1" applyFill="1" applyBorder="1" applyAlignment="1" applyProtection="1">
      <alignment horizontal="center" vertical="center" wrapText="1"/>
      <protection locked="0"/>
    </xf>
    <xf numFmtId="3" fontId="5" fillId="34" borderId="10" xfId="64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10" xfId="65" applyFont="1" applyFill="1" applyBorder="1" applyAlignment="1" applyProtection="1">
      <alignment horizontal="left" vertical="center" wrapText="1"/>
      <protection locked="0"/>
    </xf>
    <xf numFmtId="3" fontId="5" fillId="34" borderId="10" xfId="64" applyNumberFormat="1" applyFont="1" applyFill="1" applyBorder="1" applyAlignment="1">
      <alignment horizontal="left" vertical="center" wrapText="1" shrinkToFit="1"/>
      <protection/>
    </xf>
    <xf numFmtId="0" fontId="5" fillId="34" borderId="10" xfId="0" applyFont="1" applyFill="1" applyBorder="1" applyAlignment="1">
      <alignment horizontal="left" vertical="center"/>
    </xf>
    <xf numFmtId="3" fontId="5" fillId="34" borderId="10" xfId="64" applyNumberFormat="1" applyFont="1" applyFill="1" applyBorder="1" applyAlignment="1">
      <alignment horizontal="center" vertical="center" wrapText="1" shrinkToFit="1"/>
      <protection/>
    </xf>
    <xf numFmtId="0" fontId="5" fillId="34" borderId="10" xfId="65" applyFont="1" applyFill="1" applyBorder="1" applyAlignment="1">
      <alignment horizontal="center" vertical="center"/>
      <protection/>
    </xf>
    <xf numFmtId="0" fontId="5" fillId="34" borderId="10" xfId="65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65" applyFont="1" applyFill="1" applyBorder="1" applyAlignment="1">
      <alignment vertical="center"/>
      <protection/>
    </xf>
    <xf numFmtId="0" fontId="5" fillId="34" borderId="10" xfId="65" applyNumberFormat="1" applyFont="1" applyFill="1" applyBorder="1" applyAlignment="1">
      <alignment vertical="center"/>
      <protection/>
    </xf>
    <xf numFmtId="0" fontId="5" fillId="34" borderId="3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5" fillId="34" borderId="11" xfId="64" applyNumberFormat="1" applyFont="1" applyFill="1" applyBorder="1" applyAlignment="1">
      <alignment horizontal="center" vertical="center" wrapText="1" shrinkToFit="1"/>
      <protection/>
    </xf>
    <xf numFmtId="0" fontId="5" fillId="34" borderId="11" xfId="65" applyNumberFormat="1" applyFont="1" applyFill="1" applyBorder="1" applyAlignment="1">
      <alignment horizontal="center" vertical="center"/>
      <protection/>
    </xf>
    <xf numFmtId="0" fontId="5" fillId="34" borderId="36" xfId="0" applyFont="1" applyFill="1" applyBorder="1" applyAlignment="1">
      <alignment vertical="center" wrapText="1"/>
    </xf>
    <xf numFmtId="3" fontId="5" fillId="34" borderId="11" xfId="64" applyNumberFormat="1" applyFont="1" applyFill="1" applyBorder="1" applyAlignment="1">
      <alignment horizontal="center" vertical="center" wrapText="1" shrinkToFit="1"/>
      <protection/>
    </xf>
    <xf numFmtId="0" fontId="5" fillId="34" borderId="11" xfId="65" applyFont="1" applyFill="1" applyBorder="1" applyAlignment="1">
      <alignment horizontal="center" vertical="center"/>
      <protection/>
    </xf>
    <xf numFmtId="0" fontId="5" fillId="34" borderId="24" xfId="0" applyFont="1" applyFill="1" applyBorder="1" applyAlignment="1">
      <alignment vertical="center" wrapText="1"/>
    </xf>
    <xf numFmtId="0" fontId="5" fillId="34" borderId="10" xfId="65" applyFont="1" applyFill="1" applyBorder="1" applyAlignment="1">
      <alignment horizontal="left" vertical="center" wrapText="1"/>
      <protection/>
    </xf>
    <xf numFmtId="3" fontId="5" fillId="34" borderId="13" xfId="64" applyNumberFormat="1" applyFont="1" applyFill="1" applyBorder="1" applyAlignment="1">
      <alignment horizontal="center" vertical="center" wrapText="1" shrinkToFit="1"/>
      <protection/>
    </xf>
    <xf numFmtId="0" fontId="5" fillId="34" borderId="13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5" fillId="34" borderId="11" xfId="65" applyFont="1" applyFill="1" applyBorder="1" applyAlignment="1">
      <alignment horizontal="center" vertical="center"/>
      <protection/>
    </xf>
    <xf numFmtId="14" fontId="5" fillId="34" borderId="13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164" fontId="5" fillId="34" borderId="11" xfId="42" applyNumberFormat="1" applyFont="1" applyFill="1" applyBorder="1" applyAlignment="1" applyProtection="1">
      <alignment vertical="center" wrapText="1"/>
      <protection locked="0"/>
    </xf>
    <xf numFmtId="14" fontId="5" fillId="34" borderId="11" xfId="0" applyNumberFormat="1" applyFont="1" applyFill="1" applyBorder="1" applyAlignment="1">
      <alignment horizontal="center" vertical="center" wrapText="1"/>
    </xf>
    <xf numFmtId="0" fontId="5" fillId="34" borderId="10" xfId="60" applyFont="1" applyFill="1" applyBorder="1" applyAlignment="1">
      <alignment horizontal="left" vertical="center" wrapText="1"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/>
    </xf>
    <xf numFmtId="14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/>
    </xf>
    <xf numFmtId="0" fontId="5" fillId="34" borderId="10" xfId="66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>
      <alignment/>
    </xf>
    <xf numFmtId="167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65" applyNumberFormat="1" applyFont="1" applyFill="1" applyBorder="1" applyAlignment="1">
      <alignment vertical="center" wrapText="1"/>
      <protection/>
    </xf>
    <xf numFmtId="0" fontId="5" fillId="34" borderId="10" xfId="65" applyFont="1" applyFill="1" applyBorder="1" applyAlignment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167" fontId="5" fillId="0" borderId="10" xfId="42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3" fontId="5" fillId="34" borderId="10" xfId="64" applyNumberFormat="1" applyFont="1" applyFill="1" applyBorder="1" applyAlignment="1" applyProtection="1">
      <alignment horizontal="left" vertical="center" wrapText="1" shrinkToFit="1"/>
      <protection/>
    </xf>
    <xf numFmtId="3" fontId="5" fillId="34" borderId="11" xfId="64" applyNumberFormat="1" applyFont="1" applyFill="1" applyBorder="1" applyAlignment="1" applyProtection="1">
      <alignment horizontal="center" vertical="center" wrapText="1" shrinkToFit="1"/>
      <protection/>
    </xf>
    <xf numFmtId="0" fontId="5" fillId="34" borderId="11" xfId="65" applyNumberFormat="1" applyFont="1" applyFill="1" applyBorder="1" applyAlignment="1">
      <alignment vertical="center" wrapText="1"/>
      <protection/>
    </xf>
    <xf numFmtId="3" fontId="5" fillId="34" borderId="13" xfId="64" applyNumberFormat="1" applyFont="1" applyFill="1" applyBorder="1" applyAlignment="1" applyProtection="1">
      <alignment horizontal="center" vertical="center" wrapText="1" shrinkToFit="1"/>
      <protection/>
    </xf>
    <xf numFmtId="0" fontId="5" fillId="34" borderId="13" xfId="65" applyNumberFormat="1" applyFont="1" applyFill="1" applyBorder="1" applyAlignment="1">
      <alignment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 locked="0"/>
    </xf>
    <xf numFmtId="167" fontId="5" fillId="34" borderId="11" xfId="42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justify"/>
    </xf>
    <xf numFmtId="167" fontId="5" fillId="34" borderId="10" xfId="42" applyNumberFormat="1" applyFont="1" applyFill="1" applyBorder="1" applyAlignment="1" applyProtection="1">
      <alignment vertical="center" wrapText="1"/>
      <protection locked="0"/>
    </xf>
    <xf numFmtId="14" fontId="5" fillId="34" borderId="11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 applyProtection="1">
      <alignment horizontal="center" vertical="center" wrapText="1"/>
      <protection locked="0"/>
    </xf>
    <xf numFmtId="14" fontId="5" fillId="34" borderId="22" xfId="0" applyNumberFormat="1" applyFont="1" applyFill="1" applyBorder="1" applyAlignment="1">
      <alignment horizontal="center" vertical="center" wrapText="1"/>
    </xf>
    <xf numFmtId="14" fontId="5" fillId="34" borderId="22" xfId="0" applyNumberFormat="1" applyFont="1" applyFill="1" applyBorder="1" applyAlignment="1">
      <alignment vertical="center" wrapText="1"/>
    </xf>
    <xf numFmtId="14" fontId="5" fillId="34" borderId="10" xfId="0" applyNumberFormat="1" applyFont="1" applyFill="1" applyBorder="1" applyAlignment="1">
      <alignment vertical="center" wrapText="1"/>
    </xf>
    <xf numFmtId="3" fontId="5" fillId="0" borderId="12" xfId="64" applyNumberFormat="1" applyFont="1" applyFill="1" applyBorder="1" applyAlignment="1" applyProtection="1">
      <alignment vertical="center" wrapText="1" shrinkToFit="1"/>
      <protection locked="0"/>
    </xf>
    <xf numFmtId="0" fontId="5" fillId="34" borderId="25" xfId="0" applyFont="1" applyFill="1" applyBorder="1" applyAlignment="1" applyProtection="1">
      <alignment horizontal="left" vertical="center"/>
      <protection locked="0"/>
    </xf>
    <xf numFmtId="1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horizontal="left" vertical="center" wrapText="1"/>
      <protection locked="0"/>
    </xf>
    <xf numFmtId="3" fontId="5" fillId="0" borderId="12" xfId="64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37" xfId="0" applyFont="1" applyBorder="1" applyAlignment="1">
      <alignment horizontal="center" vertical="center" wrapText="1"/>
    </xf>
    <xf numFmtId="167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14" fontId="5" fillId="0" borderId="22" xfId="0" applyNumberFormat="1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4" xfId="42" applyNumberFormat="1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>
      <alignment vertical="center" wrapText="1"/>
    </xf>
    <xf numFmtId="14" fontId="5" fillId="34" borderId="11" xfId="0" applyNumberFormat="1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34" borderId="10" xfId="65" applyNumberFormat="1" applyFont="1" applyFill="1" applyBorder="1" applyAlignment="1" applyProtection="1">
      <alignment vertical="center" wrapText="1"/>
      <protection locked="0"/>
    </xf>
    <xf numFmtId="0" fontId="5" fillId="34" borderId="10" xfId="65" applyFont="1" applyFill="1" applyBorder="1" applyAlignment="1" applyProtection="1">
      <alignment vertical="center" wrapText="1"/>
      <protection locked="0"/>
    </xf>
    <xf numFmtId="3" fontId="5" fillId="34" borderId="10" xfId="64" applyNumberFormat="1" applyFont="1" applyFill="1" applyBorder="1" applyAlignment="1" applyProtection="1">
      <alignment vertical="center" wrapText="1" shrinkToFit="1"/>
      <protection locked="0"/>
    </xf>
    <xf numFmtId="164" fontId="5" fillId="34" borderId="10" xfId="0" applyNumberFormat="1" applyFont="1" applyFill="1" applyBorder="1" applyAlignment="1">
      <alignment vertical="center" wrapText="1"/>
    </xf>
    <xf numFmtId="16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34" borderId="10" xfId="0" applyNumberFormat="1" applyFont="1" applyFill="1" applyBorder="1" applyAlignment="1" applyProtection="1">
      <alignment vertical="center" wrapText="1"/>
      <protection locked="0"/>
    </xf>
    <xf numFmtId="14" fontId="5" fillId="34" borderId="11" xfId="0" applyNumberFormat="1" applyFont="1" applyFill="1" applyBorder="1" applyAlignment="1" applyProtection="1">
      <alignment vertical="center" wrapText="1"/>
      <protection locked="0"/>
    </xf>
    <xf numFmtId="3" fontId="5" fillId="34" borderId="11" xfId="64" applyNumberFormat="1" applyFont="1" applyFill="1" applyBorder="1" applyAlignment="1" applyProtection="1">
      <alignment vertical="center" wrapText="1" shrinkToFit="1"/>
      <protection locked="0"/>
    </xf>
    <xf numFmtId="1" fontId="5" fillId="34" borderId="10" xfId="0" applyNumberFormat="1" applyFont="1" applyFill="1" applyBorder="1" applyAlignment="1" applyProtection="1">
      <alignment vertical="center" wrapText="1"/>
      <protection locked="0"/>
    </xf>
    <xf numFmtId="167" fontId="5" fillId="34" borderId="10" xfId="0" applyNumberFormat="1" applyFont="1" applyFill="1" applyBorder="1" applyAlignment="1" applyProtection="1">
      <alignment vertical="center" wrapText="1"/>
      <protection locked="0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21" xfId="0" applyNumberFormat="1" applyFont="1" applyFill="1" applyBorder="1" applyAlignment="1">
      <alignment vertical="center" wrapText="1"/>
    </xf>
    <xf numFmtId="0" fontId="5" fillId="34" borderId="10" xfId="65" applyNumberFormat="1" applyFont="1" applyFill="1" applyBorder="1" applyAlignment="1" applyProtection="1">
      <alignment horizontal="center" vertical="center" wrapText="1"/>
      <protection locked="0"/>
    </xf>
    <xf numFmtId="14" fontId="5" fillId="34" borderId="10" xfId="65" applyNumberFormat="1" applyFont="1" applyFill="1" applyBorder="1" applyAlignment="1" applyProtection="1">
      <alignment horizontal="center" vertical="center"/>
      <protection locked="0"/>
    </xf>
    <xf numFmtId="14" fontId="5" fillId="34" borderId="10" xfId="66" applyNumberFormat="1" applyFont="1" applyFill="1" applyBorder="1" applyAlignment="1" applyProtection="1">
      <alignment horizontal="center" vertical="center"/>
      <protection locked="0"/>
    </xf>
    <xf numFmtId="0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3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167" fontId="5" fillId="34" borderId="14" xfId="47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47" applyNumberFormat="1" applyFont="1" applyFill="1" applyBorder="1" applyAlignment="1" applyProtection="1">
      <alignment horizontal="center" vertical="center" wrapText="1"/>
      <protection locked="0"/>
    </xf>
    <xf numFmtId="164" fontId="5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66" applyFont="1" applyFill="1" applyAlignment="1" applyProtection="1">
      <alignment horizontal="center" vertical="center" wrapText="1"/>
      <protection locked="0"/>
    </xf>
    <xf numFmtId="0" fontId="36" fillId="34" borderId="0" xfId="66" applyFont="1" applyFill="1">
      <alignment/>
      <protection/>
    </xf>
    <xf numFmtId="49" fontId="5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66" applyFont="1" applyFill="1" applyBorder="1" applyAlignment="1" applyProtection="1">
      <alignment horizontal="center" vertical="center" wrapText="1"/>
      <protection locked="0"/>
    </xf>
    <xf numFmtId="167" fontId="5" fillId="35" borderId="14" xfId="47" applyNumberFormat="1" applyFont="1" applyFill="1" applyBorder="1" applyAlignment="1" applyProtection="1">
      <alignment horizontal="center" vertical="center" wrapText="1"/>
      <protection locked="0"/>
    </xf>
    <xf numFmtId="164" fontId="5" fillId="34" borderId="14" xfId="47" applyNumberFormat="1" applyFont="1" applyFill="1" applyBorder="1" applyAlignment="1" applyProtection="1">
      <alignment horizontal="center" vertical="center" wrapText="1"/>
      <protection locked="0"/>
    </xf>
    <xf numFmtId="167" fontId="5" fillId="34" borderId="14" xfId="47" applyNumberFormat="1" applyFont="1" applyFill="1" applyBorder="1" applyAlignment="1" applyProtection="1">
      <alignment horizontal="center" vertical="center" wrapText="1"/>
      <protection locked="0"/>
    </xf>
    <xf numFmtId="3" fontId="5" fillId="34" borderId="12" xfId="64" applyNumberFormat="1" applyFont="1" applyFill="1" applyBorder="1" applyAlignment="1" applyProtection="1">
      <alignment vertical="center" wrapText="1" shrinkToFit="1"/>
      <protection locked="0"/>
    </xf>
    <xf numFmtId="14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167" fontId="5" fillId="34" borderId="14" xfId="47" applyNumberFormat="1" applyFont="1" applyFill="1" applyBorder="1" applyAlignment="1" applyProtection="1">
      <alignment horizontal="right" vertical="center" wrapText="1"/>
      <protection locked="0"/>
    </xf>
    <xf numFmtId="167" fontId="5" fillId="35" borderId="14" xfId="47" applyNumberFormat="1" applyFont="1" applyFill="1" applyBorder="1" applyAlignment="1" applyProtection="1">
      <alignment horizontal="right" vertical="center" wrapText="1"/>
      <protection locked="0"/>
    </xf>
    <xf numFmtId="14" fontId="5" fillId="34" borderId="38" xfId="66" applyNumberFormat="1" applyFont="1" applyFill="1" applyBorder="1" applyAlignment="1" applyProtection="1">
      <alignment horizontal="center"/>
      <protection locked="0"/>
    </xf>
    <xf numFmtId="167" fontId="5" fillId="34" borderId="10" xfId="66" applyNumberFormat="1" applyFont="1" applyFill="1" applyBorder="1" applyAlignment="1" applyProtection="1">
      <alignment horizontal="right" vertical="center" wrapText="1"/>
      <protection locked="0"/>
    </xf>
    <xf numFmtId="14" fontId="5" fillId="34" borderId="0" xfId="66" applyNumberFormat="1" applyFont="1" applyFill="1" applyBorder="1" applyAlignment="1" applyProtection="1">
      <alignment horizontal="center"/>
      <protection locked="0"/>
    </xf>
    <xf numFmtId="49" fontId="5" fillId="34" borderId="12" xfId="66" applyNumberFormat="1" applyFont="1" applyFill="1" applyBorder="1" applyAlignment="1" applyProtection="1">
      <alignment horizontal="center" vertical="center" wrapText="1"/>
      <protection locked="0"/>
    </xf>
    <xf numFmtId="14" fontId="5" fillId="34" borderId="11" xfId="66" applyNumberFormat="1" applyFont="1" applyFill="1" applyBorder="1" applyAlignment="1" applyProtection="1">
      <alignment horizontal="center" vertical="center" wrapText="1"/>
      <protection locked="0"/>
    </xf>
    <xf numFmtId="167" fontId="5" fillId="34" borderId="14" xfId="66" applyNumberFormat="1" applyFont="1" applyFill="1" applyBorder="1" applyAlignment="1" applyProtection="1">
      <alignment horizontal="right" vertical="center" wrapText="1"/>
      <protection locked="0"/>
    </xf>
    <xf numFmtId="3" fontId="5" fillId="35" borderId="12" xfId="64" applyNumberFormat="1" applyFont="1" applyFill="1" applyBorder="1" applyAlignment="1" applyProtection="1">
      <alignment vertical="center" wrapText="1" shrinkToFi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5" fillId="0" borderId="11" xfId="60" applyFont="1" applyFill="1" applyBorder="1" applyAlignment="1">
      <alignment wrapText="1"/>
      <protection/>
    </xf>
    <xf numFmtId="3" fontId="5" fillId="0" borderId="11" xfId="0" applyNumberFormat="1" applyFont="1" applyFill="1" applyBorder="1" applyAlignment="1">
      <alignment horizontal="right" wrapText="1"/>
    </xf>
    <xf numFmtId="0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71" fontId="5" fillId="0" borderId="13" xfId="0" applyNumberFormat="1" applyFont="1" applyBorder="1" applyAlignment="1" applyProtection="1">
      <alignment horizontal="center" vertical="center" wrapText="1"/>
      <protection locked="0"/>
    </xf>
    <xf numFmtId="14" fontId="5" fillId="0" borderId="13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2" applyNumberFormat="1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11 tháng (6)" xfId="46"/>
    <cellStyle name="Comma_Sheet1" xfId="47"/>
    <cellStyle name="Comma_Sheet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_11 tháng (6)" xfId="62"/>
    <cellStyle name="Normal_Bieu mau nghiep vu ngay 19.6" xfId="63"/>
    <cellStyle name="Normal_HINHSU-05" xfId="64"/>
    <cellStyle name="Normal_Sheet1" xfId="65"/>
    <cellStyle name="Normal_Sheet1_CHỦ ĐỘNG" xfId="66"/>
    <cellStyle name="Normal_Sheet2" xfId="67"/>
    <cellStyle name="Normal_Sheet3" xfId="68"/>
    <cellStyle name="Normal_TK2013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33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304800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2552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1" name="Text Box 1246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2" name="Text Box 1247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3" name="Text Box 1248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4" name="Text Box 1249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5" name="Text Box 1250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6" name="Text Box 1251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7" name="Text Box 1252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8" name="Text Box 1253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39" name="Text Box 1254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40" name="Text Box 1255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41" name="Text Box 1256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42" name="Text Box 1257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43" name="Text Box 1258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44" name="Text Box 1259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894</xdr:row>
      <xdr:rowOff>0</xdr:rowOff>
    </xdr:from>
    <xdr:ext cx="76200" cy="0"/>
    <xdr:sp fLocksText="0">
      <xdr:nvSpPr>
        <xdr:cNvPr id="45" name="Text Box 1260"/>
        <xdr:cNvSpPr txBox="1">
          <a:spLocks noChangeArrowheads="1"/>
        </xdr:cNvSpPr>
      </xdr:nvSpPr>
      <xdr:spPr>
        <a:xfrm>
          <a:off x="1343025" y="32975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46" name="Text Box 185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47" name="Text Box 186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48" name="Text Box 187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49" name="Text Box 188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0" name="Text Box 189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1" name="Text Box 190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2" name="Text Box 191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3" name="Text Box 192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4" name="Text Box 193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5" name="Text Box 194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6" name="Text Box 195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7" name="Text Box 196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8" name="Text Box 197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59" name="Text Box 198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904</xdr:row>
      <xdr:rowOff>0</xdr:rowOff>
    </xdr:from>
    <xdr:ext cx="76200" cy="0"/>
    <xdr:sp fLocksText="0">
      <xdr:nvSpPr>
        <xdr:cNvPr id="60" name="Text Box 199"/>
        <xdr:cNvSpPr txBox="1">
          <a:spLocks noChangeArrowheads="1"/>
        </xdr:cNvSpPr>
      </xdr:nvSpPr>
      <xdr:spPr>
        <a:xfrm>
          <a:off x="1343025" y="332613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1" name="Text Box 1246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2" name="Text Box 1247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3" name="Text Box 1248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4" name="Text Box 1249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5" name="Text Box 1250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6" name="Text Box 1251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7" name="Text Box 1252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8" name="Text Box 1253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69" name="Text Box 1254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70" name="Text Box 1255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71" name="Text Box 1256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72" name="Text Box 1257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73" name="Text Box 1258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74" name="Text Box 1259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893</xdr:row>
      <xdr:rowOff>0</xdr:rowOff>
    </xdr:from>
    <xdr:ext cx="76200" cy="0"/>
    <xdr:sp fLocksText="0">
      <xdr:nvSpPr>
        <xdr:cNvPr id="75" name="Text Box 1260"/>
        <xdr:cNvSpPr txBox="1">
          <a:spLocks noChangeArrowheads="1"/>
        </xdr:cNvSpPr>
      </xdr:nvSpPr>
      <xdr:spPr>
        <a:xfrm>
          <a:off x="1343025" y="32948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76" name="Text Box 185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77" name="Text Box 186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78" name="Text Box 187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79" name="Text Box 188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0" name="Text Box 189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1" name="Text Box 190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2" name="Text Box 191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3" name="Text Box 192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4" name="Text Box 193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5" name="Text Box 194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6" name="Text Box 195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7" name="Text Box 196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8" name="Text Box 197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89" name="Text Box 198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903</xdr:row>
      <xdr:rowOff>0</xdr:rowOff>
    </xdr:from>
    <xdr:ext cx="76200" cy="0"/>
    <xdr:sp fLocksText="0">
      <xdr:nvSpPr>
        <xdr:cNvPr id="90" name="Text Box 199"/>
        <xdr:cNvSpPr txBox="1">
          <a:spLocks noChangeArrowheads="1"/>
        </xdr:cNvSpPr>
      </xdr:nvSpPr>
      <xdr:spPr>
        <a:xfrm>
          <a:off x="1343025" y="33232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239"/>
  <sheetViews>
    <sheetView tabSelected="1" zoomScale="85" zoomScaleNormal="85" zoomScalePageLayoutView="0" workbookViewId="0" topLeftCell="A1">
      <selection activeCell="A2004" sqref="A1:IV16384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29" customWidth="1"/>
    <col min="9" max="9" width="10.00390625" style="29" bestFit="1" customWidth="1"/>
    <col min="10" max="10" width="9.57421875" style="29" customWidth="1"/>
    <col min="11" max="11" width="11.140625" style="11" customWidth="1"/>
    <col min="12" max="12" width="11.00390625" style="46" customWidth="1"/>
    <col min="13" max="13" width="9.00390625" style="46" customWidth="1"/>
    <col min="14" max="14" width="11.28125" style="11" bestFit="1" customWidth="1"/>
    <col min="15" max="16384" width="9.140625" style="11" customWidth="1"/>
  </cols>
  <sheetData>
    <row r="1" spans="1:5" ht="18.75">
      <c r="A1" s="77" t="s">
        <v>28</v>
      </c>
      <c r="B1" s="77"/>
      <c r="C1" s="77"/>
      <c r="D1" s="77"/>
      <c r="E1" s="77"/>
    </row>
    <row r="2" spans="1:13" ht="20.25" customHeight="1">
      <c r="A2" s="70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0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31" customFormat="1" ht="4.5" customHeight="1">
      <c r="A4" s="11"/>
      <c r="E4" s="32"/>
      <c r="F4" s="32"/>
      <c r="G4" s="32"/>
      <c r="H4" s="33"/>
      <c r="I4" s="33"/>
      <c r="J4" s="33"/>
      <c r="K4" s="32"/>
      <c r="L4" s="47"/>
      <c r="M4" s="47"/>
    </row>
    <row r="5" spans="2:13" ht="39" customHeight="1">
      <c r="B5" s="74" t="s">
        <v>29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7.5" customHeight="1">
      <c r="B6" s="30"/>
      <c r="C6" s="30"/>
      <c r="D6" s="30"/>
      <c r="E6" s="30"/>
      <c r="F6" s="30"/>
      <c r="G6" s="30"/>
      <c r="H6" s="34"/>
      <c r="I6" s="34"/>
      <c r="J6" s="34"/>
      <c r="K6" s="76"/>
      <c r="L6" s="76"/>
      <c r="M6" s="76"/>
    </row>
    <row r="7" spans="1:13" s="3" customFormat="1" ht="31.5" customHeight="1">
      <c r="A7" s="73" t="s">
        <v>8</v>
      </c>
      <c r="B7" s="69" t="s">
        <v>6</v>
      </c>
      <c r="C7" s="69" t="s">
        <v>5</v>
      </c>
      <c r="D7" s="69" t="s">
        <v>7</v>
      </c>
      <c r="E7" s="69" t="s">
        <v>0</v>
      </c>
      <c r="F7" s="69" t="s">
        <v>1</v>
      </c>
      <c r="G7" s="69" t="s">
        <v>3</v>
      </c>
      <c r="H7" s="69"/>
      <c r="I7" s="69"/>
      <c r="J7" s="69"/>
      <c r="K7" s="69" t="s">
        <v>16</v>
      </c>
      <c r="L7" s="69" t="s">
        <v>2</v>
      </c>
      <c r="M7" s="69" t="s">
        <v>4</v>
      </c>
    </row>
    <row r="8" spans="1:13" s="3" customFormat="1" ht="26.25" customHeight="1">
      <c r="A8" s="73"/>
      <c r="B8" s="69"/>
      <c r="C8" s="69"/>
      <c r="D8" s="69"/>
      <c r="E8" s="69"/>
      <c r="F8" s="69"/>
      <c r="G8" s="69" t="s">
        <v>11</v>
      </c>
      <c r="H8" s="69" t="s">
        <v>12</v>
      </c>
      <c r="I8" s="69"/>
      <c r="J8" s="69"/>
      <c r="K8" s="69"/>
      <c r="L8" s="69"/>
      <c r="M8" s="69"/>
    </row>
    <row r="9" spans="1:13" s="3" customFormat="1" ht="84" customHeight="1">
      <c r="A9" s="73"/>
      <c r="B9" s="69"/>
      <c r="C9" s="69"/>
      <c r="D9" s="69"/>
      <c r="E9" s="69"/>
      <c r="F9" s="69"/>
      <c r="G9" s="73"/>
      <c r="H9" s="35" t="s">
        <v>13</v>
      </c>
      <c r="I9" s="35" t="s">
        <v>14</v>
      </c>
      <c r="J9" s="35" t="s">
        <v>15</v>
      </c>
      <c r="K9" s="69"/>
      <c r="L9" s="69"/>
      <c r="M9" s="69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6">
        <v>8</v>
      </c>
      <c r="I10" s="26">
        <v>9</v>
      </c>
      <c r="J10" s="2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26"/>
      <c r="I11" s="26"/>
      <c r="J11" s="26"/>
      <c r="K11" s="1"/>
      <c r="L11" s="10"/>
      <c r="M11" s="10"/>
    </row>
    <row r="12" spans="1:13" s="3" customFormat="1" ht="19.5" customHeight="1">
      <c r="A12" s="36">
        <v>1</v>
      </c>
      <c r="B12" s="37" t="s">
        <v>19</v>
      </c>
      <c r="C12" s="37"/>
      <c r="D12" s="37"/>
      <c r="E12" s="37"/>
      <c r="F12" s="37"/>
      <c r="G12" s="37"/>
      <c r="H12" s="38">
        <f>+SUM(H13:H110)</f>
        <v>213765425</v>
      </c>
      <c r="I12" s="38">
        <f>+SUM(I13:I110)</f>
        <v>0</v>
      </c>
      <c r="J12" s="38">
        <f>+SUM(J13:J110)</f>
        <v>0</v>
      </c>
      <c r="K12" s="37"/>
      <c r="L12" s="48"/>
      <c r="M12" s="48"/>
    </row>
    <row r="13" spans="1:14" s="141" customFormat="1" ht="76.5">
      <c r="A13" s="43">
        <v>1</v>
      </c>
      <c r="B13" s="135" t="s">
        <v>3066</v>
      </c>
      <c r="C13" s="136" t="s">
        <v>3067</v>
      </c>
      <c r="D13" s="43" t="s">
        <v>3068</v>
      </c>
      <c r="E13" s="136" t="s">
        <v>3069</v>
      </c>
      <c r="F13" s="136" t="s">
        <v>3070</v>
      </c>
      <c r="G13" s="43" t="s">
        <v>34</v>
      </c>
      <c r="H13" s="137">
        <v>10264</v>
      </c>
      <c r="I13" s="138"/>
      <c r="J13" s="138"/>
      <c r="K13" s="139">
        <v>42994</v>
      </c>
      <c r="L13" s="136" t="s">
        <v>3071</v>
      </c>
      <c r="M13" s="140"/>
      <c r="N13" s="391"/>
    </row>
    <row r="14" spans="1:14" s="141" customFormat="1" ht="25.5">
      <c r="A14" s="43">
        <f>+A13+1</f>
        <v>2</v>
      </c>
      <c r="B14" s="135" t="s">
        <v>3066</v>
      </c>
      <c r="C14" s="143" t="s">
        <v>3072</v>
      </c>
      <c r="D14" s="43" t="s">
        <v>3073</v>
      </c>
      <c r="E14" s="144" t="s">
        <v>3074</v>
      </c>
      <c r="F14" s="144" t="s">
        <v>3075</v>
      </c>
      <c r="G14" s="43" t="s">
        <v>34</v>
      </c>
      <c r="H14" s="137">
        <f>16630-4157</f>
        <v>12473</v>
      </c>
      <c r="I14" s="138"/>
      <c r="J14" s="138"/>
      <c r="K14" s="139">
        <v>42934</v>
      </c>
      <c r="L14" s="145" t="s">
        <v>3076</v>
      </c>
      <c r="M14" s="135"/>
      <c r="N14" s="146"/>
    </row>
    <row r="15" spans="1:14" s="141" customFormat="1" ht="25.5">
      <c r="A15" s="43">
        <f>+A14+1</f>
        <v>3</v>
      </c>
      <c r="B15" s="135" t="s">
        <v>3066</v>
      </c>
      <c r="C15" s="143" t="s">
        <v>3077</v>
      </c>
      <c r="D15" s="43" t="s">
        <v>3078</v>
      </c>
      <c r="E15" s="144" t="s">
        <v>3079</v>
      </c>
      <c r="F15" s="144" t="s">
        <v>3080</v>
      </c>
      <c r="G15" s="43" t="s">
        <v>34</v>
      </c>
      <c r="H15" s="147">
        <f>26500-6625</f>
        <v>19875</v>
      </c>
      <c r="I15" s="138"/>
      <c r="J15" s="138"/>
      <c r="K15" s="139">
        <v>43004</v>
      </c>
      <c r="L15" s="145" t="s">
        <v>3081</v>
      </c>
      <c r="M15" s="135"/>
      <c r="N15" s="146"/>
    </row>
    <row r="16" spans="1:14" s="3" customFormat="1" ht="63.75">
      <c r="A16" s="43">
        <f>+A15+1</f>
        <v>4</v>
      </c>
      <c r="B16" s="135" t="s">
        <v>3066</v>
      </c>
      <c r="C16" s="136" t="s">
        <v>3082</v>
      </c>
      <c r="D16" s="43" t="s">
        <v>3083</v>
      </c>
      <c r="E16" s="136" t="s">
        <v>3084</v>
      </c>
      <c r="F16" s="136" t="s">
        <v>3085</v>
      </c>
      <c r="G16" s="43" t="s">
        <v>34</v>
      </c>
      <c r="H16" s="137">
        <v>24200</v>
      </c>
      <c r="I16" s="138"/>
      <c r="J16" s="138"/>
      <c r="K16" s="139">
        <v>43061</v>
      </c>
      <c r="L16" s="136" t="s">
        <v>3086</v>
      </c>
      <c r="M16" s="135"/>
      <c r="N16" s="392"/>
    </row>
    <row r="17" spans="1:14" s="141" customFormat="1" ht="38.25">
      <c r="A17" s="43">
        <f>+A16+1</f>
        <v>5</v>
      </c>
      <c r="B17" s="135" t="s">
        <v>3066</v>
      </c>
      <c r="C17" s="143" t="s">
        <v>3087</v>
      </c>
      <c r="D17" s="43" t="s">
        <v>3088</v>
      </c>
      <c r="E17" s="144" t="s">
        <v>3089</v>
      </c>
      <c r="F17" s="144" t="s">
        <v>3090</v>
      </c>
      <c r="G17" s="43" t="s">
        <v>34</v>
      </c>
      <c r="H17" s="137">
        <f>29937-5237-8938-51</f>
        <v>15711</v>
      </c>
      <c r="I17" s="138"/>
      <c r="J17" s="138"/>
      <c r="K17" s="139">
        <v>42954</v>
      </c>
      <c r="L17" s="145" t="s">
        <v>3091</v>
      </c>
      <c r="M17" s="135"/>
      <c r="N17" s="146"/>
    </row>
    <row r="18" spans="1:14" s="141" customFormat="1" ht="25.5">
      <c r="A18" s="43">
        <v>6</v>
      </c>
      <c r="B18" s="135" t="s">
        <v>3092</v>
      </c>
      <c r="C18" s="143" t="s">
        <v>3093</v>
      </c>
      <c r="D18" s="43" t="s">
        <v>3094</v>
      </c>
      <c r="E18" s="144" t="s">
        <v>3095</v>
      </c>
      <c r="F18" s="144" t="s">
        <v>3096</v>
      </c>
      <c r="G18" s="43" t="s">
        <v>34</v>
      </c>
      <c r="H18" s="137">
        <f>5000+114388</f>
        <v>119388</v>
      </c>
      <c r="I18" s="138"/>
      <c r="J18" s="138"/>
      <c r="K18" s="139">
        <v>42893</v>
      </c>
      <c r="L18" s="145" t="s">
        <v>3097</v>
      </c>
      <c r="M18" s="135"/>
      <c r="N18" s="146"/>
    </row>
    <row r="19" spans="1:14" s="141" customFormat="1" ht="25.5">
      <c r="A19" s="43">
        <v>7</v>
      </c>
      <c r="B19" s="135" t="s">
        <v>3092</v>
      </c>
      <c r="C19" s="143" t="s">
        <v>3098</v>
      </c>
      <c r="D19" s="43" t="s">
        <v>3099</v>
      </c>
      <c r="E19" s="144" t="s">
        <v>3100</v>
      </c>
      <c r="F19" s="144" t="s">
        <v>3101</v>
      </c>
      <c r="G19" s="43" t="s">
        <v>34</v>
      </c>
      <c r="H19" s="137">
        <v>4045</v>
      </c>
      <c r="I19" s="138"/>
      <c r="J19" s="138"/>
      <c r="K19" s="139">
        <v>42893</v>
      </c>
      <c r="L19" s="145" t="s">
        <v>3102</v>
      </c>
      <c r="M19" s="135"/>
      <c r="N19" s="146"/>
    </row>
    <row r="20" spans="1:14" s="141" customFormat="1" ht="38.25">
      <c r="A20" s="43">
        <v>8</v>
      </c>
      <c r="B20" s="135" t="s">
        <v>3092</v>
      </c>
      <c r="C20" s="143" t="s">
        <v>3103</v>
      </c>
      <c r="D20" s="43" t="s">
        <v>3104</v>
      </c>
      <c r="E20" s="144" t="s">
        <v>3105</v>
      </c>
      <c r="F20" s="144" t="s">
        <v>3106</v>
      </c>
      <c r="G20" s="43" t="s">
        <v>34</v>
      </c>
      <c r="H20" s="137">
        <v>134500</v>
      </c>
      <c r="I20" s="138"/>
      <c r="J20" s="138"/>
      <c r="K20" s="139">
        <v>42995</v>
      </c>
      <c r="L20" s="145" t="s">
        <v>3107</v>
      </c>
      <c r="M20" s="135"/>
      <c r="N20" s="146"/>
    </row>
    <row r="21" spans="1:14" s="141" customFormat="1" ht="25.5">
      <c r="A21" s="43">
        <v>9</v>
      </c>
      <c r="B21" s="135" t="s">
        <v>3092</v>
      </c>
      <c r="C21" s="143" t="s">
        <v>3108</v>
      </c>
      <c r="D21" s="43" t="s">
        <v>3109</v>
      </c>
      <c r="E21" s="144" t="s">
        <v>3110</v>
      </c>
      <c r="F21" s="136" t="s">
        <v>3111</v>
      </c>
      <c r="G21" s="43" t="s">
        <v>34</v>
      </c>
      <c r="H21" s="137">
        <v>10000</v>
      </c>
      <c r="I21" s="138"/>
      <c r="J21" s="138"/>
      <c r="K21" s="139">
        <v>43059</v>
      </c>
      <c r="L21" s="145" t="s">
        <v>3112</v>
      </c>
      <c r="M21" s="135"/>
      <c r="N21" s="142"/>
    </row>
    <row r="22" spans="1:13" s="142" customFormat="1" ht="25.5">
      <c r="A22" s="43">
        <v>10</v>
      </c>
      <c r="B22" s="135" t="s">
        <v>3092</v>
      </c>
      <c r="C22" s="143" t="s">
        <v>3113</v>
      </c>
      <c r="D22" s="43" t="s">
        <v>3114</v>
      </c>
      <c r="E22" s="144" t="s">
        <v>3115</v>
      </c>
      <c r="F22" s="144" t="s">
        <v>3116</v>
      </c>
      <c r="G22" s="43" t="s">
        <v>34</v>
      </c>
      <c r="H22" s="137">
        <v>83000</v>
      </c>
      <c r="I22" s="138"/>
      <c r="J22" s="138"/>
      <c r="K22" s="139">
        <v>43058</v>
      </c>
      <c r="L22" s="145" t="s">
        <v>3117</v>
      </c>
      <c r="M22" s="136"/>
    </row>
    <row r="23" spans="1:13" s="142" customFormat="1" ht="38.25">
      <c r="A23" s="43">
        <f>+A22+1</f>
        <v>11</v>
      </c>
      <c r="B23" s="135" t="s">
        <v>3092</v>
      </c>
      <c r="C23" s="143" t="s">
        <v>3118</v>
      </c>
      <c r="D23" s="43" t="s">
        <v>3119</v>
      </c>
      <c r="E23" s="144" t="s">
        <v>3120</v>
      </c>
      <c r="F23" s="144" t="s">
        <v>3121</v>
      </c>
      <c r="G23" s="43" t="s">
        <v>34</v>
      </c>
      <c r="H23" s="148">
        <v>39500</v>
      </c>
      <c r="I23" s="149"/>
      <c r="J23" s="149"/>
      <c r="K23" s="139">
        <v>43058</v>
      </c>
      <c r="L23" s="145" t="s">
        <v>3122</v>
      </c>
      <c r="M23" s="136"/>
    </row>
    <row r="24" spans="1:13" s="142" customFormat="1" ht="25.5">
      <c r="A24" s="140">
        <v>12</v>
      </c>
      <c r="B24" s="150" t="s">
        <v>3092</v>
      </c>
      <c r="C24" s="140" t="s">
        <v>3123</v>
      </c>
      <c r="D24" s="140" t="s">
        <v>3124</v>
      </c>
      <c r="E24" s="136" t="s">
        <v>3125</v>
      </c>
      <c r="F24" s="151" t="s">
        <v>3126</v>
      </c>
      <c r="G24" s="140" t="s">
        <v>3127</v>
      </c>
      <c r="H24" s="152">
        <v>36593</v>
      </c>
      <c r="I24" s="153"/>
      <c r="J24" s="154"/>
      <c r="K24" s="155">
        <v>43336</v>
      </c>
      <c r="L24" s="151" t="s">
        <v>3128</v>
      </c>
      <c r="M24" s="156"/>
    </row>
    <row r="25" spans="1:13" s="142" customFormat="1" ht="25.5">
      <c r="A25" s="140">
        <v>13</v>
      </c>
      <c r="B25" s="150" t="s">
        <v>3092</v>
      </c>
      <c r="C25" s="140" t="s">
        <v>689</v>
      </c>
      <c r="D25" s="140" t="s">
        <v>3129</v>
      </c>
      <c r="E25" s="136" t="s">
        <v>3130</v>
      </c>
      <c r="F25" s="151" t="s">
        <v>3131</v>
      </c>
      <c r="G25" s="140" t="s">
        <v>3132</v>
      </c>
      <c r="H25" s="152">
        <v>2375</v>
      </c>
      <c r="I25" s="153"/>
      <c r="J25" s="154"/>
      <c r="K25" s="155">
        <v>43336</v>
      </c>
      <c r="L25" s="151" t="s">
        <v>3133</v>
      </c>
      <c r="M25" s="136"/>
    </row>
    <row r="26" spans="1:13" s="142" customFormat="1" ht="25.5">
      <c r="A26" s="140">
        <v>14</v>
      </c>
      <c r="B26" s="150" t="s">
        <v>3092</v>
      </c>
      <c r="C26" s="140" t="s">
        <v>3134</v>
      </c>
      <c r="D26" s="140" t="s">
        <v>3135</v>
      </c>
      <c r="E26" s="136" t="s">
        <v>3136</v>
      </c>
      <c r="F26" s="151" t="s">
        <v>3137</v>
      </c>
      <c r="G26" s="140" t="s">
        <v>3132</v>
      </c>
      <c r="H26" s="152">
        <v>5664</v>
      </c>
      <c r="I26" s="153"/>
      <c r="J26" s="154"/>
      <c r="K26" s="155">
        <v>43368</v>
      </c>
      <c r="L26" s="151" t="s">
        <v>3138</v>
      </c>
      <c r="M26" s="136"/>
    </row>
    <row r="27" spans="1:14" s="142" customFormat="1" ht="25.5">
      <c r="A27" s="140">
        <v>15</v>
      </c>
      <c r="B27" s="150" t="s">
        <v>3092</v>
      </c>
      <c r="C27" s="140" t="s">
        <v>3139</v>
      </c>
      <c r="D27" s="140" t="s">
        <v>3135</v>
      </c>
      <c r="E27" s="136" t="s">
        <v>3140</v>
      </c>
      <c r="F27" s="151" t="s">
        <v>3141</v>
      </c>
      <c r="G27" s="140" t="s">
        <v>3132</v>
      </c>
      <c r="H27" s="152">
        <v>5200</v>
      </c>
      <c r="I27" s="153"/>
      <c r="J27" s="154"/>
      <c r="K27" s="155">
        <v>43368</v>
      </c>
      <c r="L27" s="151" t="s">
        <v>3142</v>
      </c>
      <c r="M27" s="136"/>
      <c r="N27" s="146">
        <f>SUM(H13:H27)</f>
        <v>522788</v>
      </c>
    </row>
    <row r="28" spans="1:14" s="141" customFormat="1" ht="63.75">
      <c r="A28" s="43">
        <v>16</v>
      </c>
      <c r="B28" s="135" t="s">
        <v>3143</v>
      </c>
      <c r="C28" s="136" t="s">
        <v>3144</v>
      </c>
      <c r="D28" s="43" t="s">
        <v>3145</v>
      </c>
      <c r="E28" s="136" t="s">
        <v>3146</v>
      </c>
      <c r="F28" s="136" t="s">
        <v>3147</v>
      </c>
      <c r="G28" s="43" t="s">
        <v>34</v>
      </c>
      <c r="H28" s="137">
        <f>12690-2435-725-50</f>
        <v>9480</v>
      </c>
      <c r="I28" s="138"/>
      <c r="J28" s="138"/>
      <c r="K28" s="139">
        <v>42936</v>
      </c>
      <c r="L28" s="136" t="s">
        <v>3148</v>
      </c>
      <c r="M28" s="135"/>
      <c r="N28" s="146"/>
    </row>
    <row r="29" spans="1:14" s="141" customFormat="1" ht="38.25">
      <c r="A29" s="43">
        <v>17</v>
      </c>
      <c r="B29" s="135" t="s">
        <v>3143</v>
      </c>
      <c r="C29" s="143" t="s">
        <v>3149</v>
      </c>
      <c r="D29" s="43" t="s">
        <v>3150</v>
      </c>
      <c r="E29" s="144" t="s">
        <v>3151</v>
      </c>
      <c r="F29" s="144" t="s">
        <v>3152</v>
      </c>
      <c r="G29" s="43" t="s">
        <v>34</v>
      </c>
      <c r="H29" s="137">
        <v>85000</v>
      </c>
      <c r="I29" s="138"/>
      <c r="J29" s="138"/>
      <c r="K29" s="139">
        <v>43071</v>
      </c>
      <c r="L29" s="145" t="s">
        <v>3153</v>
      </c>
      <c r="M29" s="135"/>
      <c r="N29" s="146"/>
    </row>
    <row r="30" spans="1:14" s="141" customFormat="1" ht="25.5">
      <c r="A30" s="43">
        <v>18</v>
      </c>
      <c r="B30" s="135" t="s">
        <v>3143</v>
      </c>
      <c r="C30" s="143" t="s">
        <v>3154</v>
      </c>
      <c r="D30" s="43" t="s">
        <v>3155</v>
      </c>
      <c r="E30" s="144" t="s">
        <v>3156</v>
      </c>
      <c r="F30" s="144" t="s">
        <v>3157</v>
      </c>
      <c r="G30" s="43" t="s">
        <v>34</v>
      </c>
      <c r="H30" s="137">
        <v>120000</v>
      </c>
      <c r="I30" s="138"/>
      <c r="J30" s="138"/>
      <c r="K30" s="139">
        <v>42904</v>
      </c>
      <c r="L30" s="145" t="s">
        <v>3158</v>
      </c>
      <c r="M30" s="135"/>
      <c r="N30" s="157"/>
    </row>
    <row r="31" spans="1:13" s="142" customFormat="1" ht="38.25">
      <c r="A31" s="140">
        <v>19</v>
      </c>
      <c r="B31" s="140" t="s">
        <v>3143</v>
      </c>
      <c r="C31" s="136" t="s">
        <v>3159</v>
      </c>
      <c r="D31" s="136" t="s">
        <v>3160</v>
      </c>
      <c r="E31" s="136" t="s">
        <v>3161</v>
      </c>
      <c r="F31" s="151" t="s">
        <v>3162</v>
      </c>
      <c r="G31" s="140" t="s">
        <v>3132</v>
      </c>
      <c r="H31" s="152">
        <v>118833</v>
      </c>
      <c r="I31" s="153"/>
      <c r="J31" s="154"/>
      <c r="K31" s="155">
        <v>43208</v>
      </c>
      <c r="L31" s="151" t="s">
        <v>3163</v>
      </c>
      <c r="M31" s="136"/>
    </row>
    <row r="32" spans="1:13" s="142" customFormat="1" ht="65.25" customHeight="1">
      <c r="A32" s="43">
        <v>20</v>
      </c>
      <c r="B32" s="136" t="s">
        <v>3143</v>
      </c>
      <c r="C32" s="136" t="s">
        <v>3164</v>
      </c>
      <c r="D32" s="43" t="s">
        <v>3165</v>
      </c>
      <c r="E32" s="16" t="s">
        <v>3166</v>
      </c>
      <c r="F32" s="16" t="s">
        <v>3167</v>
      </c>
      <c r="G32" s="43" t="s">
        <v>34</v>
      </c>
      <c r="H32" s="148">
        <f>21000-5250</f>
        <v>15750</v>
      </c>
      <c r="I32" s="149"/>
      <c r="J32" s="149"/>
      <c r="K32" s="139">
        <v>42913</v>
      </c>
      <c r="L32" s="16" t="s">
        <v>3168</v>
      </c>
      <c r="M32" s="136"/>
    </row>
    <row r="33" spans="1:14" s="142" customFormat="1" ht="25.5">
      <c r="A33" s="43">
        <v>21</v>
      </c>
      <c r="B33" s="136" t="s">
        <v>3143</v>
      </c>
      <c r="C33" s="143" t="s">
        <v>3169</v>
      </c>
      <c r="D33" s="43" t="s">
        <v>3170</v>
      </c>
      <c r="E33" s="144" t="s">
        <v>3171</v>
      </c>
      <c r="F33" s="144" t="s">
        <v>3172</v>
      </c>
      <c r="G33" s="43"/>
      <c r="H33" s="148">
        <f>112720-22544</f>
        <v>90176</v>
      </c>
      <c r="I33" s="149"/>
      <c r="J33" s="149"/>
      <c r="K33" s="139"/>
      <c r="L33" s="145" t="s">
        <v>3173</v>
      </c>
      <c r="M33" s="136"/>
      <c r="N33" s="146">
        <f>SUM(H28:H33)</f>
        <v>439239</v>
      </c>
    </row>
    <row r="34" spans="1:14" s="160" customFormat="1" ht="25.5">
      <c r="A34" s="43">
        <v>22</v>
      </c>
      <c r="B34" s="136" t="s">
        <v>3174</v>
      </c>
      <c r="C34" s="43" t="s">
        <v>3175</v>
      </c>
      <c r="D34" s="43" t="s">
        <v>3176</v>
      </c>
      <c r="E34" s="158" t="s">
        <v>3177</v>
      </c>
      <c r="F34" s="158" t="s">
        <v>3178</v>
      </c>
      <c r="G34" s="158" t="s">
        <v>3132</v>
      </c>
      <c r="H34" s="158">
        <v>19645</v>
      </c>
      <c r="I34" s="136"/>
      <c r="J34" s="136"/>
      <c r="K34" s="159">
        <v>42998</v>
      </c>
      <c r="L34" s="43" t="s">
        <v>3179</v>
      </c>
      <c r="M34" s="136"/>
      <c r="N34" s="142"/>
    </row>
    <row r="35" spans="1:14" s="160" customFormat="1" ht="25.5">
      <c r="A35" s="43">
        <v>23</v>
      </c>
      <c r="B35" s="136" t="s">
        <v>3174</v>
      </c>
      <c r="C35" s="43" t="s">
        <v>3180</v>
      </c>
      <c r="D35" s="43" t="s">
        <v>3181</v>
      </c>
      <c r="E35" s="158" t="s">
        <v>3182</v>
      </c>
      <c r="F35" s="158" t="s">
        <v>3183</v>
      </c>
      <c r="G35" s="158" t="s">
        <v>3132</v>
      </c>
      <c r="H35" s="158">
        <f>19645-4911</f>
        <v>14734</v>
      </c>
      <c r="I35" s="136"/>
      <c r="J35" s="136"/>
      <c r="K35" s="159">
        <v>42997</v>
      </c>
      <c r="L35" s="43" t="s">
        <v>3184</v>
      </c>
      <c r="M35" s="136"/>
      <c r="N35" s="142"/>
    </row>
    <row r="36" spans="1:14" s="160" customFormat="1" ht="25.5">
      <c r="A36" s="43">
        <v>24</v>
      </c>
      <c r="B36" s="136" t="s">
        <v>3174</v>
      </c>
      <c r="C36" s="43" t="s">
        <v>3185</v>
      </c>
      <c r="D36" s="43" t="s">
        <v>3186</v>
      </c>
      <c r="E36" s="158" t="s">
        <v>3187</v>
      </c>
      <c r="F36" s="158" t="s">
        <v>3188</v>
      </c>
      <c r="G36" s="158" t="s">
        <v>3132</v>
      </c>
      <c r="H36" s="158">
        <v>21252</v>
      </c>
      <c r="I36" s="136"/>
      <c r="J36" s="136"/>
      <c r="K36" s="159">
        <v>43007</v>
      </c>
      <c r="L36" s="43" t="s">
        <v>3189</v>
      </c>
      <c r="M36" s="136"/>
      <c r="N36" s="142"/>
    </row>
    <row r="37" spans="1:13" s="142" customFormat="1" ht="38.25">
      <c r="A37" s="43">
        <v>25</v>
      </c>
      <c r="B37" s="136" t="s">
        <v>3174</v>
      </c>
      <c r="C37" s="161" t="s">
        <v>3190</v>
      </c>
      <c r="D37" s="16" t="s">
        <v>3191</v>
      </c>
      <c r="E37" s="16" t="s">
        <v>3192</v>
      </c>
      <c r="F37" s="16" t="s">
        <v>3193</v>
      </c>
      <c r="G37" s="43" t="s">
        <v>34</v>
      </c>
      <c r="H37" s="148">
        <v>37280</v>
      </c>
      <c r="I37" s="149"/>
      <c r="J37" s="149"/>
      <c r="K37" s="162">
        <v>43031</v>
      </c>
      <c r="L37" s="163" t="s">
        <v>3194</v>
      </c>
      <c r="M37" s="136"/>
    </row>
    <row r="38" spans="1:13" s="142" customFormat="1" ht="25.5">
      <c r="A38" s="43">
        <v>26</v>
      </c>
      <c r="B38" s="136" t="s">
        <v>3174</v>
      </c>
      <c r="C38" s="161" t="s">
        <v>3195</v>
      </c>
      <c r="D38" s="16" t="s">
        <v>3196</v>
      </c>
      <c r="E38" s="16" t="s">
        <v>3197</v>
      </c>
      <c r="F38" s="16" t="s">
        <v>3198</v>
      </c>
      <c r="G38" s="43" t="s">
        <v>34</v>
      </c>
      <c r="H38" s="148">
        <v>155537</v>
      </c>
      <c r="I38" s="149"/>
      <c r="J38" s="149"/>
      <c r="K38" s="162">
        <v>43031</v>
      </c>
      <c r="L38" s="163" t="s">
        <v>3199</v>
      </c>
      <c r="M38" s="136"/>
    </row>
    <row r="39" spans="1:14" s="160" customFormat="1" ht="25.5">
      <c r="A39" s="43">
        <v>27</v>
      </c>
      <c r="B39" s="136" t="s">
        <v>3174</v>
      </c>
      <c r="C39" s="43" t="s">
        <v>3200</v>
      </c>
      <c r="D39" s="164" t="s">
        <v>3201</v>
      </c>
      <c r="E39" s="43" t="s">
        <v>3202</v>
      </c>
      <c r="F39" s="43" t="s">
        <v>3203</v>
      </c>
      <c r="G39" s="158" t="s">
        <v>3132</v>
      </c>
      <c r="H39" s="165">
        <f>19737-1200</f>
        <v>18537</v>
      </c>
      <c r="I39" s="43"/>
      <c r="J39" s="166"/>
      <c r="K39" s="159">
        <v>42959</v>
      </c>
      <c r="L39" s="43" t="s">
        <v>3204</v>
      </c>
      <c r="M39" s="43"/>
      <c r="N39" s="142"/>
    </row>
    <row r="40" spans="1:14" s="160" customFormat="1" ht="25.5">
      <c r="A40" s="43">
        <v>28</v>
      </c>
      <c r="B40" s="136" t="s">
        <v>3174</v>
      </c>
      <c r="C40" s="43" t="s">
        <v>3205</v>
      </c>
      <c r="D40" s="164" t="s">
        <v>3206</v>
      </c>
      <c r="E40" s="43" t="s">
        <v>3207</v>
      </c>
      <c r="F40" s="43" t="s">
        <v>3208</v>
      </c>
      <c r="G40" s="158" t="s">
        <v>3127</v>
      </c>
      <c r="H40" s="165">
        <v>32000</v>
      </c>
      <c r="I40" s="43"/>
      <c r="J40" s="166"/>
      <c r="K40" s="159">
        <v>42959</v>
      </c>
      <c r="L40" s="43" t="s">
        <v>3209</v>
      </c>
      <c r="M40" s="43"/>
      <c r="N40" s="142"/>
    </row>
    <row r="41" spans="1:14" s="160" customFormat="1" ht="38.25">
      <c r="A41" s="43">
        <v>29</v>
      </c>
      <c r="B41" s="136" t="s">
        <v>3174</v>
      </c>
      <c r="C41" s="43" t="s">
        <v>3210</v>
      </c>
      <c r="D41" s="164" t="s">
        <v>3211</v>
      </c>
      <c r="E41" s="43" t="s">
        <v>3212</v>
      </c>
      <c r="F41" s="43" t="s">
        <v>3213</v>
      </c>
      <c r="G41" s="158" t="s">
        <v>3132</v>
      </c>
      <c r="H41" s="165">
        <f>29410-7348-15</f>
        <v>22047</v>
      </c>
      <c r="I41" s="43"/>
      <c r="J41" s="166"/>
      <c r="K41" s="159">
        <v>42959</v>
      </c>
      <c r="L41" s="43" t="s">
        <v>3214</v>
      </c>
      <c r="M41" s="43"/>
      <c r="N41" s="142"/>
    </row>
    <row r="42" spans="1:14" s="160" customFormat="1" ht="38.25">
      <c r="A42" s="43">
        <v>30</v>
      </c>
      <c r="B42" s="136" t="s">
        <v>3174</v>
      </c>
      <c r="C42" s="43" t="s">
        <v>3215</v>
      </c>
      <c r="D42" s="164" t="s">
        <v>3216</v>
      </c>
      <c r="E42" s="43" t="s">
        <v>3217</v>
      </c>
      <c r="F42" s="43" t="s">
        <v>3218</v>
      </c>
      <c r="G42" s="158" t="s">
        <v>3132</v>
      </c>
      <c r="H42" s="165">
        <f>54390-13597</f>
        <v>40793</v>
      </c>
      <c r="I42" s="43"/>
      <c r="J42" s="166"/>
      <c r="K42" s="159">
        <v>42975</v>
      </c>
      <c r="L42" s="43" t="s">
        <v>3219</v>
      </c>
      <c r="M42" s="43"/>
      <c r="N42" s="142"/>
    </row>
    <row r="43" spans="1:13" s="142" customFormat="1" ht="25.5">
      <c r="A43" s="43">
        <v>31</v>
      </c>
      <c r="B43" s="140" t="s">
        <v>3174</v>
      </c>
      <c r="C43" s="140" t="s">
        <v>3220</v>
      </c>
      <c r="D43" s="136" t="s">
        <v>3221</v>
      </c>
      <c r="E43" s="136" t="s">
        <v>3222</v>
      </c>
      <c r="F43" s="151" t="s">
        <v>3223</v>
      </c>
      <c r="G43" s="140" t="s">
        <v>3132</v>
      </c>
      <c r="H43" s="152">
        <v>20000</v>
      </c>
      <c r="I43" s="153"/>
      <c r="J43" s="154"/>
      <c r="K43" s="155">
        <v>43320</v>
      </c>
      <c r="L43" s="151" t="s">
        <v>3224</v>
      </c>
      <c r="M43" s="136"/>
    </row>
    <row r="44" spans="1:13" s="142" customFormat="1" ht="25.5">
      <c r="A44" s="43">
        <v>32</v>
      </c>
      <c r="B44" s="140" t="s">
        <v>3174</v>
      </c>
      <c r="C44" s="140" t="s">
        <v>3225</v>
      </c>
      <c r="D44" s="136" t="s">
        <v>3226</v>
      </c>
      <c r="E44" s="136" t="s">
        <v>3227</v>
      </c>
      <c r="F44" s="151" t="s">
        <v>3228</v>
      </c>
      <c r="G44" s="140" t="s">
        <v>3132</v>
      </c>
      <c r="H44" s="152">
        <f>6150-400</f>
        <v>5750</v>
      </c>
      <c r="I44" s="153"/>
      <c r="J44" s="154"/>
      <c r="K44" s="155">
        <v>43320</v>
      </c>
      <c r="L44" s="151" t="s">
        <v>3229</v>
      </c>
      <c r="M44" s="136"/>
    </row>
    <row r="45" spans="1:13" s="142" customFormat="1" ht="51">
      <c r="A45" s="43">
        <v>33</v>
      </c>
      <c r="B45" s="140" t="s">
        <v>3174</v>
      </c>
      <c r="C45" s="136" t="s">
        <v>3230</v>
      </c>
      <c r="D45" s="43" t="s">
        <v>3231</v>
      </c>
      <c r="E45" s="136" t="s">
        <v>3232</v>
      </c>
      <c r="F45" s="151" t="s">
        <v>3233</v>
      </c>
      <c r="G45" s="140" t="s">
        <v>3234</v>
      </c>
      <c r="H45" s="152">
        <v>160500</v>
      </c>
      <c r="I45" s="153"/>
      <c r="J45" s="154"/>
      <c r="K45" s="155">
        <v>43333</v>
      </c>
      <c r="L45" s="151" t="s">
        <v>3235</v>
      </c>
      <c r="M45" s="136"/>
    </row>
    <row r="46" spans="1:13" s="142" customFormat="1" ht="25.5">
      <c r="A46" s="43">
        <v>34</v>
      </c>
      <c r="B46" s="140" t="s">
        <v>3174</v>
      </c>
      <c r="C46" s="140" t="s">
        <v>3236</v>
      </c>
      <c r="D46" s="140" t="s">
        <v>3237</v>
      </c>
      <c r="E46" s="136" t="s">
        <v>3238</v>
      </c>
      <c r="F46" s="151" t="s">
        <v>3239</v>
      </c>
      <c r="G46" s="140" t="s">
        <v>3132</v>
      </c>
      <c r="H46" s="152">
        <v>14000</v>
      </c>
      <c r="I46" s="153"/>
      <c r="J46" s="154"/>
      <c r="K46" s="155">
        <v>43333</v>
      </c>
      <c r="L46" s="151" t="s">
        <v>3240</v>
      </c>
      <c r="M46" s="136"/>
    </row>
    <row r="47" spans="1:13" s="142" customFormat="1" ht="25.5">
      <c r="A47" s="43">
        <v>35</v>
      </c>
      <c r="B47" s="136" t="s">
        <v>3174</v>
      </c>
      <c r="C47" s="16" t="s">
        <v>3241</v>
      </c>
      <c r="D47" s="16" t="s">
        <v>3191</v>
      </c>
      <c r="E47" s="16" t="s">
        <v>3242</v>
      </c>
      <c r="F47" s="16" t="s">
        <v>3243</v>
      </c>
      <c r="G47" s="43" t="s">
        <v>34</v>
      </c>
      <c r="H47" s="148">
        <v>39342</v>
      </c>
      <c r="I47" s="149"/>
      <c r="J47" s="149"/>
      <c r="K47" s="139">
        <v>43031</v>
      </c>
      <c r="L47" s="16" t="s">
        <v>3244</v>
      </c>
      <c r="M47" s="136"/>
    </row>
    <row r="48" spans="1:13" s="142" customFormat="1" ht="25.5">
      <c r="A48" s="43">
        <v>36</v>
      </c>
      <c r="B48" s="136" t="s">
        <v>3174</v>
      </c>
      <c r="C48" s="16" t="s">
        <v>3245</v>
      </c>
      <c r="D48" s="16" t="s">
        <v>3246</v>
      </c>
      <c r="E48" s="16" t="s">
        <v>3247</v>
      </c>
      <c r="F48" s="16" t="s">
        <v>3248</v>
      </c>
      <c r="G48" s="43" t="s">
        <v>34</v>
      </c>
      <c r="H48" s="148">
        <v>91115</v>
      </c>
      <c r="I48" s="149"/>
      <c r="J48" s="149"/>
      <c r="K48" s="139">
        <v>42973</v>
      </c>
      <c r="L48" s="16" t="s">
        <v>3249</v>
      </c>
      <c r="M48" s="136"/>
    </row>
    <row r="49" spans="1:13" s="142" customFormat="1" ht="38.25">
      <c r="A49" s="43">
        <v>37</v>
      </c>
      <c r="B49" s="136" t="s">
        <v>3174</v>
      </c>
      <c r="C49" s="16" t="s">
        <v>3250</v>
      </c>
      <c r="D49" s="16" t="s">
        <v>3191</v>
      </c>
      <c r="E49" s="16" t="s">
        <v>3251</v>
      </c>
      <c r="F49" s="16" t="s">
        <v>3252</v>
      </c>
      <c r="G49" s="43" t="s">
        <v>34</v>
      </c>
      <c r="H49" s="148">
        <v>16550</v>
      </c>
      <c r="I49" s="149"/>
      <c r="J49" s="149"/>
      <c r="K49" s="139">
        <v>43023</v>
      </c>
      <c r="L49" s="16" t="s">
        <v>3253</v>
      </c>
      <c r="M49" s="136"/>
    </row>
    <row r="50" spans="1:13" s="142" customFormat="1" ht="25.5">
      <c r="A50" s="43">
        <v>38</v>
      </c>
      <c r="B50" s="136" t="s">
        <v>3174</v>
      </c>
      <c r="C50" s="16" t="s">
        <v>3254</v>
      </c>
      <c r="D50" s="16" t="s">
        <v>3255</v>
      </c>
      <c r="E50" s="16" t="s">
        <v>3256</v>
      </c>
      <c r="F50" s="16" t="s">
        <v>3257</v>
      </c>
      <c r="G50" s="43" t="s">
        <v>34</v>
      </c>
      <c r="H50" s="148">
        <v>2800</v>
      </c>
      <c r="I50" s="149"/>
      <c r="J50" s="149"/>
      <c r="K50" s="139">
        <v>42973</v>
      </c>
      <c r="L50" s="16" t="s">
        <v>3258</v>
      </c>
      <c r="M50" s="136"/>
    </row>
    <row r="51" spans="1:13" s="142" customFormat="1" ht="25.5">
      <c r="A51" s="43">
        <v>39</v>
      </c>
      <c r="B51" s="136" t="s">
        <v>3174</v>
      </c>
      <c r="C51" s="16" t="s">
        <v>3259</v>
      </c>
      <c r="D51" s="16" t="s">
        <v>3191</v>
      </c>
      <c r="E51" s="16" t="s">
        <v>3260</v>
      </c>
      <c r="F51" s="16" t="s">
        <v>3261</v>
      </c>
      <c r="G51" s="43" t="s">
        <v>34</v>
      </c>
      <c r="H51" s="148">
        <v>2685</v>
      </c>
      <c r="I51" s="149"/>
      <c r="J51" s="149"/>
      <c r="K51" s="139">
        <v>42914</v>
      </c>
      <c r="L51" s="16" t="s">
        <v>3262</v>
      </c>
      <c r="M51" s="136"/>
    </row>
    <row r="52" spans="1:13" s="142" customFormat="1" ht="25.5">
      <c r="A52" s="43">
        <v>40</v>
      </c>
      <c r="B52" s="136" t="s">
        <v>3174</v>
      </c>
      <c r="C52" s="16" t="s">
        <v>3263</v>
      </c>
      <c r="D52" s="16" t="s">
        <v>3264</v>
      </c>
      <c r="E52" s="16" t="s">
        <v>3265</v>
      </c>
      <c r="F52" s="16" t="s">
        <v>3266</v>
      </c>
      <c r="G52" s="43" t="s">
        <v>34</v>
      </c>
      <c r="H52" s="148">
        <v>110009</v>
      </c>
      <c r="I52" s="149"/>
      <c r="J52" s="149"/>
      <c r="K52" s="139">
        <v>42914</v>
      </c>
      <c r="L52" s="16" t="s">
        <v>3267</v>
      </c>
      <c r="M52" s="136"/>
    </row>
    <row r="53" spans="1:13" s="142" customFormat="1" ht="25.5">
      <c r="A53" s="43">
        <v>41</v>
      </c>
      <c r="B53" s="140" t="s">
        <v>3174</v>
      </c>
      <c r="C53" s="140" t="s">
        <v>3268</v>
      </c>
      <c r="D53" s="136" t="s">
        <v>3269</v>
      </c>
      <c r="E53" s="136" t="s">
        <v>3270</v>
      </c>
      <c r="F53" s="151" t="s">
        <v>3271</v>
      </c>
      <c r="G53" s="140" t="s">
        <v>3132</v>
      </c>
      <c r="H53" s="152">
        <v>988</v>
      </c>
      <c r="I53" s="153"/>
      <c r="J53" s="154"/>
      <c r="K53" s="167" t="s">
        <v>3272</v>
      </c>
      <c r="L53" s="151" t="s">
        <v>3273</v>
      </c>
      <c r="M53" s="136"/>
    </row>
    <row r="54" spans="1:13" s="142" customFormat="1" ht="25.5">
      <c r="A54" s="43">
        <v>42</v>
      </c>
      <c r="B54" s="136" t="s">
        <v>3174</v>
      </c>
      <c r="C54" s="16" t="s">
        <v>193</v>
      </c>
      <c r="D54" s="16" t="s">
        <v>3274</v>
      </c>
      <c r="E54" s="16" t="s">
        <v>3275</v>
      </c>
      <c r="F54" s="16" t="s">
        <v>3276</v>
      </c>
      <c r="G54" s="43" t="s">
        <v>34</v>
      </c>
      <c r="H54" s="148">
        <v>25851</v>
      </c>
      <c r="I54" s="149"/>
      <c r="J54" s="149"/>
      <c r="K54" s="139">
        <v>42914</v>
      </c>
      <c r="L54" s="16" t="s">
        <v>3277</v>
      </c>
      <c r="M54" s="136"/>
    </row>
    <row r="55" spans="1:13" s="142" customFormat="1" ht="25.5">
      <c r="A55" s="43">
        <v>43</v>
      </c>
      <c r="B55" s="136" t="s">
        <v>3174</v>
      </c>
      <c r="C55" s="16" t="s">
        <v>3220</v>
      </c>
      <c r="D55" s="16" t="s">
        <v>3278</v>
      </c>
      <c r="E55" s="16" t="s">
        <v>3222</v>
      </c>
      <c r="F55" s="16" t="s">
        <v>3279</v>
      </c>
      <c r="G55" s="43" t="s">
        <v>34</v>
      </c>
      <c r="H55" s="148">
        <v>31680</v>
      </c>
      <c r="I55" s="149"/>
      <c r="J55" s="149"/>
      <c r="K55" s="139">
        <v>43006</v>
      </c>
      <c r="L55" s="16" t="s">
        <v>3280</v>
      </c>
      <c r="M55" s="136"/>
    </row>
    <row r="56" spans="1:13" s="142" customFormat="1" ht="25.5">
      <c r="A56" s="43">
        <v>44</v>
      </c>
      <c r="B56" s="136" t="s">
        <v>3174</v>
      </c>
      <c r="C56" s="16" t="s">
        <v>3281</v>
      </c>
      <c r="D56" s="16" t="s">
        <v>3282</v>
      </c>
      <c r="E56" s="16" t="s">
        <v>3283</v>
      </c>
      <c r="F56" s="16" t="s">
        <v>3284</v>
      </c>
      <c r="G56" s="43" t="s">
        <v>34</v>
      </c>
      <c r="H56" s="148">
        <v>5200</v>
      </c>
      <c r="I56" s="149"/>
      <c r="J56" s="149"/>
      <c r="K56" s="139">
        <v>43007</v>
      </c>
      <c r="L56" s="16" t="s">
        <v>3285</v>
      </c>
      <c r="M56" s="136"/>
    </row>
    <row r="57" spans="1:13" s="142" customFormat="1" ht="37.5" customHeight="1">
      <c r="A57" s="43">
        <v>45</v>
      </c>
      <c r="B57" s="136" t="s">
        <v>3174</v>
      </c>
      <c r="C57" s="16" t="s">
        <v>3286</v>
      </c>
      <c r="D57" s="16" t="s">
        <v>3287</v>
      </c>
      <c r="E57" s="16" t="s">
        <v>3288</v>
      </c>
      <c r="F57" s="16" t="s">
        <v>3289</v>
      </c>
      <c r="G57" s="15" t="s">
        <v>3127</v>
      </c>
      <c r="H57" s="148">
        <v>6181</v>
      </c>
      <c r="I57" s="149"/>
      <c r="J57" s="149"/>
      <c r="K57" s="139">
        <v>43006</v>
      </c>
      <c r="L57" s="16" t="s">
        <v>3290</v>
      </c>
      <c r="M57" s="136"/>
    </row>
    <row r="58" spans="1:13" s="142" customFormat="1" ht="25.5">
      <c r="A58" s="43">
        <v>46</v>
      </c>
      <c r="B58" s="136" t="s">
        <v>3174</v>
      </c>
      <c r="C58" s="16" t="s">
        <v>3263</v>
      </c>
      <c r="D58" s="16" t="s">
        <v>3291</v>
      </c>
      <c r="E58" s="16" t="s">
        <v>3265</v>
      </c>
      <c r="F58" s="16" t="s">
        <v>3292</v>
      </c>
      <c r="G58" s="15" t="s">
        <v>3127</v>
      </c>
      <c r="H58" s="148">
        <v>6859699</v>
      </c>
      <c r="I58" s="149"/>
      <c r="J58" s="149"/>
      <c r="K58" s="139">
        <v>43008</v>
      </c>
      <c r="L58" s="16" t="s">
        <v>3293</v>
      </c>
      <c r="M58" s="136"/>
    </row>
    <row r="59" spans="1:14" s="142" customFormat="1" ht="25.5">
      <c r="A59" s="43">
        <v>47</v>
      </c>
      <c r="B59" s="136" t="s">
        <v>3174</v>
      </c>
      <c r="C59" s="16" t="s">
        <v>3294</v>
      </c>
      <c r="D59" s="16" t="s">
        <v>3295</v>
      </c>
      <c r="E59" s="16" t="s">
        <v>3296</v>
      </c>
      <c r="F59" s="16" t="s">
        <v>3297</v>
      </c>
      <c r="G59" s="15" t="s">
        <v>3127</v>
      </c>
      <c r="H59" s="148">
        <v>216326</v>
      </c>
      <c r="I59" s="149"/>
      <c r="J59" s="149"/>
      <c r="K59" s="139">
        <v>42934</v>
      </c>
      <c r="L59" s="16" t="s">
        <v>3298</v>
      </c>
      <c r="M59" s="136"/>
      <c r="N59" s="146"/>
    </row>
    <row r="60" spans="1:14" s="142" customFormat="1" ht="25.5">
      <c r="A60" s="43">
        <v>48</v>
      </c>
      <c r="B60" s="136" t="s">
        <v>3174</v>
      </c>
      <c r="C60" s="16" t="s">
        <v>3299</v>
      </c>
      <c r="D60" s="16" t="s">
        <v>3300</v>
      </c>
      <c r="E60" s="16" t="s">
        <v>3301</v>
      </c>
      <c r="F60" s="16" t="s">
        <v>3302</v>
      </c>
      <c r="G60" s="15" t="s">
        <v>3127</v>
      </c>
      <c r="H60" s="148">
        <v>8250</v>
      </c>
      <c r="I60" s="149"/>
      <c r="J60" s="149"/>
      <c r="K60" s="139">
        <v>43595</v>
      </c>
      <c r="L60" s="168" t="s">
        <v>3303</v>
      </c>
      <c r="M60" s="136"/>
      <c r="N60" s="146"/>
    </row>
    <row r="61" spans="1:14" s="142" customFormat="1" ht="25.5">
      <c r="A61" s="43">
        <v>49</v>
      </c>
      <c r="B61" s="136" t="s">
        <v>3174</v>
      </c>
      <c r="C61" s="16" t="s">
        <v>3299</v>
      </c>
      <c r="D61" s="16" t="s">
        <v>3300</v>
      </c>
      <c r="E61" s="16" t="s">
        <v>3301</v>
      </c>
      <c r="F61" s="16" t="s">
        <v>3304</v>
      </c>
      <c r="G61" s="15" t="s">
        <v>3127</v>
      </c>
      <c r="H61" s="148">
        <v>2250</v>
      </c>
      <c r="I61" s="149"/>
      <c r="J61" s="149"/>
      <c r="K61" s="139">
        <v>43595</v>
      </c>
      <c r="L61" s="168" t="s">
        <v>3305</v>
      </c>
      <c r="M61" s="136"/>
      <c r="N61" s="146"/>
    </row>
    <row r="62" spans="1:14" s="142" customFormat="1" ht="25.5">
      <c r="A62" s="43">
        <v>50</v>
      </c>
      <c r="B62" s="136" t="s">
        <v>3174</v>
      </c>
      <c r="C62" s="16" t="s">
        <v>3306</v>
      </c>
      <c r="D62" s="16" t="s">
        <v>3307</v>
      </c>
      <c r="E62" s="16" t="s">
        <v>3308</v>
      </c>
      <c r="F62" s="16" t="s">
        <v>3309</v>
      </c>
      <c r="G62" s="15" t="s">
        <v>3310</v>
      </c>
      <c r="H62" s="148">
        <v>31197</v>
      </c>
      <c r="I62" s="149"/>
      <c r="J62" s="149"/>
      <c r="K62" s="139">
        <v>43600</v>
      </c>
      <c r="L62" s="168" t="s">
        <v>3311</v>
      </c>
      <c r="M62" s="136"/>
      <c r="N62" s="146"/>
    </row>
    <row r="63" spans="1:14" s="142" customFormat="1" ht="25.5">
      <c r="A63" s="43">
        <v>51</v>
      </c>
      <c r="B63" s="136" t="s">
        <v>3174</v>
      </c>
      <c r="C63" s="16" t="s">
        <v>3306</v>
      </c>
      <c r="D63" s="16" t="s">
        <v>3307</v>
      </c>
      <c r="E63" s="16" t="s">
        <v>3312</v>
      </c>
      <c r="F63" s="16" t="s">
        <v>3313</v>
      </c>
      <c r="G63" s="15" t="s">
        <v>3310</v>
      </c>
      <c r="H63" s="148">
        <v>584934</v>
      </c>
      <c r="I63" s="149"/>
      <c r="J63" s="149"/>
      <c r="K63" s="139">
        <v>43600</v>
      </c>
      <c r="L63" s="168" t="s">
        <v>3314</v>
      </c>
      <c r="M63" s="136"/>
      <c r="N63" s="146">
        <f>SUM(H34:H63)</f>
        <v>8597132</v>
      </c>
    </row>
    <row r="64" spans="1:13" s="142" customFormat="1" ht="25.5">
      <c r="A64" s="43">
        <v>52</v>
      </c>
      <c r="B64" s="136" t="s">
        <v>3315</v>
      </c>
      <c r="C64" s="16" t="s">
        <v>3316</v>
      </c>
      <c r="D64" s="16" t="s">
        <v>3317</v>
      </c>
      <c r="E64" s="16" t="s">
        <v>3318</v>
      </c>
      <c r="F64" s="16" t="s">
        <v>3319</v>
      </c>
      <c r="G64" s="15" t="s">
        <v>3132</v>
      </c>
      <c r="H64" s="148">
        <v>7886</v>
      </c>
      <c r="I64" s="149"/>
      <c r="J64" s="149"/>
      <c r="K64" s="139">
        <v>43060</v>
      </c>
      <c r="L64" s="168" t="s">
        <v>3320</v>
      </c>
      <c r="M64" s="136"/>
    </row>
    <row r="65" spans="1:13" s="142" customFormat="1" ht="25.5">
      <c r="A65" s="43">
        <v>53</v>
      </c>
      <c r="B65" s="136" t="s">
        <v>3315</v>
      </c>
      <c r="C65" s="16" t="s">
        <v>3321</v>
      </c>
      <c r="D65" s="16" t="s">
        <v>3322</v>
      </c>
      <c r="E65" s="16" t="s">
        <v>3323</v>
      </c>
      <c r="F65" s="16" t="s">
        <v>3324</v>
      </c>
      <c r="G65" s="15" t="s">
        <v>3132</v>
      </c>
      <c r="H65" s="148">
        <f>14550-3636</f>
        <v>10914</v>
      </c>
      <c r="I65" s="149"/>
      <c r="J65" s="149"/>
      <c r="K65" s="139">
        <v>43008</v>
      </c>
      <c r="L65" s="168" t="s">
        <v>3325</v>
      </c>
      <c r="M65" s="136"/>
    </row>
    <row r="66" spans="1:13" s="142" customFormat="1" ht="25.5">
      <c r="A66" s="43">
        <v>54</v>
      </c>
      <c r="B66" s="136" t="s">
        <v>3315</v>
      </c>
      <c r="C66" s="16" t="s">
        <v>3326</v>
      </c>
      <c r="D66" s="16" t="s">
        <v>3322</v>
      </c>
      <c r="E66" s="16" t="s">
        <v>3327</v>
      </c>
      <c r="F66" s="16" t="s">
        <v>3328</v>
      </c>
      <c r="G66" s="15" t="s">
        <v>3132</v>
      </c>
      <c r="H66" s="148">
        <f>14663-3666</f>
        <v>10997</v>
      </c>
      <c r="I66" s="149"/>
      <c r="J66" s="149"/>
      <c r="K66" s="139">
        <v>42946</v>
      </c>
      <c r="L66" s="168" t="s">
        <v>3329</v>
      </c>
      <c r="M66" s="136"/>
    </row>
    <row r="67" spans="1:13" s="142" customFormat="1" ht="51">
      <c r="A67" s="43">
        <v>55</v>
      </c>
      <c r="B67" s="136" t="s">
        <v>3315</v>
      </c>
      <c r="C67" s="136" t="s">
        <v>3330</v>
      </c>
      <c r="D67" s="151" t="s">
        <v>3331</v>
      </c>
      <c r="E67" s="136" t="s">
        <v>3332</v>
      </c>
      <c r="F67" s="151" t="s">
        <v>3333</v>
      </c>
      <c r="G67" s="15" t="s">
        <v>3132</v>
      </c>
      <c r="H67" s="152">
        <f>28920-3544-3686</f>
        <v>21690</v>
      </c>
      <c r="I67" s="153"/>
      <c r="J67" s="152"/>
      <c r="K67" s="169">
        <v>42993</v>
      </c>
      <c r="L67" s="170" t="s">
        <v>3334</v>
      </c>
      <c r="M67" s="136"/>
    </row>
    <row r="68" spans="1:13" s="142" customFormat="1" ht="25.5">
      <c r="A68" s="43">
        <v>56</v>
      </c>
      <c r="B68" s="136" t="s">
        <v>3315</v>
      </c>
      <c r="C68" s="140" t="s">
        <v>3335</v>
      </c>
      <c r="D68" s="136" t="s">
        <v>3336</v>
      </c>
      <c r="E68" s="136" t="s">
        <v>3337</v>
      </c>
      <c r="F68" s="151" t="s">
        <v>3338</v>
      </c>
      <c r="G68" s="15" t="s">
        <v>3132</v>
      </c>
      <c r="H68" s="152">
        <v>29950</v>
      </c>
      <c r="I68" s="153"/>
      <c r="J68" s="154"/>
      <c r="K68" s="155">
        <v>43054</v>
      </c>
      <c r="L68" s="151" t="s">
        <v>3339</v>
      </c>
      <c r="M68" s="136"/>
    </row>
    <row r="69" spans="1:13" s="142" customFormat="1" ht="25.5">
      <c r="A69" s="43">
        <v>57</v>
      </c>
      <c r="B69" s="136" t="s">
        <v>3315</v>
      </c>
      <c r="C69" s="150" t="s">
        <v>3340</v>
      </c>
      <c r="D69" s="156" t="s">
        <v>3341</v>
      </c>
      <c r="E69" s="156" t="s">
        <v>3342</v>
      </c>
      <c r="F69" s="171" t="s">
        <v>3343</v>
      </c>
      <c r="G69" s="15" t="s">
        <v>3132</v>
      </c>
      <c r="H69" s="172">
        <v>8195</v>
      </c>
      <c r="I69" s="173"/>
      <c r="J69" s="174"/>
      <c r="K69" s="175">
        <v>43037</v>
      </c>
      <c r="L69" s="171" t="s">
        <v>3344</v>
      </c>
      <c r="M69" s="156"/>
    </row>
    <row r="70" spans="1:13" s="142" customFormat="1" ht="38.25">
      <c r="A70" s="43">
        <v>58</v>
      </c>
      <c r="B70" s="136" t="s">
        <v>3315</v>
      </c>
      <c r="C70" s="136" t="s">
        <v>3345</v>
      </c>
      <c r="D70" s="136" t="s">
        <v>3346</v>
      </c>
      <c r="E70" s="136" t="s">
        <v>3347</v>
      </c>
      <c r="F70" s="151" t="s">
        <v>3348</v>
      </c>
      <c r="G70" s="15" t="s">
        <v>3132</v>
      </c>
      <c r="H70" s="152">
        <v>15700</v>
      </c>
      <c r="I70" s="153"/>
      <c r="J70" s="154"/>
      <c r="K70" s="155">
        <v>42999</v>
      </c>
      <c r="L70" s="151" t="s">
        <v>3349</v>
      </c>
      <c r="M70" s="136"/>
    </row>
    <row r="71" spans="1:13" s="142" customFormat="1" ht="25.5">
      <c r="A71" s="43">
        <v>59</v>
      </c>
      <c r="B71" s="136" t="s">
        <v>3315</v>
      </c>
      <c r="C71" s="140" t="s">
        <v>3350</v>
      </c>
      <c r="D71" s="136" t="s">
        <v>3351</v>
      </c>
      <c r="E71" s="136" t="s">
        <v>3352</v>
      </c>
      <c r="F71" s="151" t="s">
        <v>3353</v>
      </c>
      <c r="G71" s="15" t="s">
        <v>3132</v>
      </c>
      <c r="H71" s="152">
        <v>6150</v>
      </c>
      <c r="I71" s="153"/>
      <c r="J71" s="154"/>
      <c r="K71" s="155">
        <v>42953</v>
      </c>
      <c r="L71" s="151" t="s">
        <v>3354</v>
      </c>
      <c r="M71" s="136"/>
    </row>
    <row r="72" spans="1:13" s="142" customFormat="1" ht="38.25">
      <c r="A72" s="43">
        <v>60</v>
      </c>
      <c r="B72" s="136" t="s">
        <v>3315</v>
      </c>
      <c r="C72" s="136" t="s">
        <v>3355</v>
      </c>
      <c r="D72" s="136" t="s">
        <v>3356</v>
      </c>
      <c r="E72" s="136" t="s">
        <v>3357</v>
      </c>
      <c r="F72" s="151" t="s">
        <v>3358</v>
      </c>
      <c r="G72" s="15" t="s">
        <v>3132</v>
      </c>
      <c r="H72" s="152">
        <v>35340</v>
      </c>
      <c r="I72" s="153"/>
      <c r="J72" s="154"/>
      <c r="K72" s="155">
        <v>42997</v>
      </c>
      <c r="L72" s="151" t="s">
        <v>3359</v>
      </c>
      <c r="M72" s="136"/>
    </row>
    <row r="73" spans="1:13" s="142" customFormat="1" ht="25.5">
      <c r="A73" s="43">
        <v>61</v>
      </c>
      <c r="B73" s="136" t="s">
        <v>3315</v>
      </c>
      <c r="C73" s="140" t="s">
        <v>3360</v>
      </c>
      <c r="D73" s="136" t="s">
        <v>3361</v>
      </c>
      <c r="E73" s="136" t="s">
        <v>3362</v>
      </c>
      <c r="F73" s="151" t="s">
        <v>3363</v>
      </c>
      <c r="G73" s="15" t="s">
        <v>3132</v>
      </c>
      <c r="H73" s="152">
        <v>3861</v>
      </c>
      <c r="I73" s="153"/>
      <c r="J73" s="154"/>
      <c r="K73" s="155">
        <v>43013</v>
      </c>
      <c r="L73" s="151" t="s">
        <v>3364</v>
      </c>
      <c r="M73" s="136"/>
    </row>
    <row r="74" spans="1:13" s="142" customFormat="1" ht="25.5">
      <c r="A74" s="43">
        <v>62</v>
      </c>
      <c r="B74" s="136" t="s">
        <v>3315</v>
      </c>
      <c r="C74" s="140" t="s">
        <v>3365</v>
      </c>
      <c r="D74" s="136" t="s">
        <v>3366</v>
      </c>
      <c r="E74" s="136" t="s">
        <v>3367</v>
      </c>
      <c r="F74" s="151" t="s">
        <v>3368</v>
      </c>
      <c r="G74" s="15" t="s">
        <v>3132</v>
      </c>
      <c r="H74" s="152">
        <v>9000</v>
      </c>
      <c r="I74" s="153"/>
      <c r="J74" s="154"/>
      <c r="K74" s="155">
        <v>43064</v>
      </c>
      <c r="L74" s="151" t="s">
        <v>3369</v>
      </c>
      <c r="M74" s="136"/>
    </row>
    <row r="75" spans="1:13" s="142" customFormat="1" ht="25.5">
      <c r="A75" s="43">
        <v>63</v>
      </c>
      <c r="B75" s="136" t="s">
        <v>3315</v>
      </c>
      <c r="C75" s="140" t="s">
        <v>3370</v>
      </c>
      <c r="D75" s="140" t="s">
        <v>3371</v>
      </c>
      <c r="E75" s="136" t="s">
        <v>3372</v>
      </c>
      <c r="F75" s="151" t="s">
        <v>3373</v>
      </c>
      <c r="G75" s="15" t="s">
        <v>3132</v>
      </c>
      <c r="H75" s="152">
        <v>5000</v>
      </c>
      <c r="I75" s="153"/>
      <c r="J75" s="154"/>
      <c r="K75" s="155">
        <v>42984</v>
      </c>
      <c r="L75" s="151" t="s">
        <v>3374</v>
      </c>
      <c r="M75" s="136"/>
    </row>
    <row r="76" spans="1:13" s="142" customFormat="1" ht="25.5">
      <c r="A76" s="43">
        <v>64</v>
      </c>
      <c r="B76" s="150" t="s">
        <v>3375</v>
      </c>
      <c r="C76" s="140" t="s">
        <v>3376</v>
      </c>
      <c r="D76" s="136" t="s">
        <v>3377</v>
      </c>
      <c r="E76" s="136" t="s">
        <v>3378</v>
      </c>
      <c r="F76" s="151" t="s">
        <v>3379</v>
      </c>
      <c r="G76" s="140" t="s">
        <v>3132</v>
      </c>
      <c r="H76" s="152">
        <v>495</v>
      </c>
      <c r="I76" s="153"/>
      <c r="J76" s="154"/>
      <c r="K76" s="155">
        <v>43355</v>
      </c>
      <c r="L76" s="136" t="s">
        <v>3380</v>
      </c>
      <c r="M76" s="176"/>
    </row>
    <row r="77" spans="1:13" s="142" customFormat="1" ht="51">
      <c r="A77" s="43">
        <v>65</v>
      </c>
      <c r="B77" s="140" t="s">
        <v>3375</v>
      </c>
      <c r="C77" s="140" t="s">
        <v>3381</v>
      </c>
      <c r="D77" s="136" t="s">
        <v>3382</v>
      </c>
      <c r="E77" s="136" t="s">
        <v>3383</v>
      </c>
      <c r="F77" s="151" t="s">
        <v>3384</v>
      </c>
      <c r="G77" s="140" t="s">
        <v>3132</v>
      </c>
      <c r="H77" s="152">
        <v>2800</v>
      </c>
      <c r="I77" s="153"/>
      <c r="J77" s="154"/>
      <c r="K77" s="155">
        <v>43315</v>
      </c>
      <c r="L77" s="151" t="s">
        <v>3385</v>
      </c>
      <c r="M77" s="136"/>
    </row>
    <row r="78" spans="1:14" s="142" customFormat="1" ht="25.5">
      <c r="A78" s="43">
        <v>66</v>
      </c>
      <c r="B78" s="140" t="s">
        <v>3375</v>
      </c>
      <c r="C78" s="177" t="s">
        <v>3386</v>
      </c>
      <c r="D78" s="136" t="s">
        <v>3387</v>
      </c>
      <c r="E78" s="136" t="s">
        <v>3388</v>
      </c>
      <c r="F78" s="136" t="s">
        <v>3389</v>
      </c>
      <c r="G78" s="140" t="s">
        <v>3132</v>
      </c>
      <c r="H78" s="154">
        <v>13500</v>
      </c>
      <c r="I78" s="152"/>
      <c r="J78" s="153"/>
      <c r="K78" s="155">
        <v>43340</v>
      </c>
      <c r="L78" s="176" t="s">
        <v>3390</v>
      </c>
      <c r="M78" s="176"/>
      <c r="N78" s="146">
        <f>SUM(H64:H78)</f>
        <v>181478</v>
      </c>
    </row>
    <row r="79" spans="1:14" s="142" customFormat="1" ht="38.25">
      <c r="A79" s="43">
        <v>67</v>
      </c>
      <c r="B79" s="178" t="s">
        <v>3391</v>
      </c>
      <c r="C79" s="136" t="s">
        <v>3392</v>
      </c>
      <c r="D79" s="136" t="s">
        <v>3393</v>
      </c>
      <c r="E79" s="136" t="s">
        <v>3394</v>
      </c>
      <c r="F79" s="151" t="s">
        <v>3395</v>
      </c>
      <c r="G79" s="140" t="s">
        <v>3127</v>
      </c>
      <c r="H79" s="152">
        <v>125471001</v>
      </c>
      <c r="I79" s="153"/>
      <c r="J79" s="154"/>
      <c r="K79" s="155">
        <v>43369</v>
      </c>
      <c r="L79" s="151" t="s">
        <v>3396</v>
      </c>
      <c r="M79" s="136"/>
      <c r="N79" s="179"/>
    </row>
    <row r="80" spans="1:14" s="160" customFormat="1" ht="38.25">
      <c r="A80" s="43">
        <v>68</v>
      </c>
      <c r="B80" s="43" t="s">
        <v>3397</v>
      </c>
      <c r="C80" s="43" t="s">
        <v>3398</v>
      </c>
      <c r="D80" s="43" t="s">
        <v>3399</v>
      </c>
      <c r="E80" s="43" t="s">
        <v>3400</v>
      </c>
      <c r="F80" s="43" t="s">
        <v>3401</v>
      </c>
      <c r="G80" s="158" t="s">
        <v>3132</v>
      </c>
      <c r="H80" s="158">
        <v>406650</v>
      </c>
      <c r="I80" s="136"/>
      <c r="J80" s="136"/>
      <c r="K80" s="159">
        <v>42276</v>
      </c>
      <c r="L80" s="43" t="s">
        <v>3402</v>
      </c>
      <c r="M80" s="136"/>
      <c r="N80" s="142"/>
    </row>
    <row r="81" spans="1:13" s="142" customFormat="1" ht="41.25" customHeight="1">
      <c r="A81" s="43">
        <v>69</v>
      </c>
      <c r="B81" s="140" t="s">
        <v>3397</v>
      </c>
      <c r="C81" s="140" t="s">
        <v>3403</v>
      </c>
      <c r="D81" s="136" t="s">
        <v>3404</v>
      </c>
      <c r="E81" s="136" t="s">
        <v>3405</v>
      </c>
      <c r="F81" s="151" t="s">
        <v>3406</v>
      </c>
      <c r="G81" s="140" t="s">
        <v>3127</v>
      </c>
      <c r="H81" s="152">
        <v>7197291</v>
      </c>
      <c r="I81" s="153"/>
      <c r="J81" s="154"/>
      <c r="K81" s="155">
        <v>43369</v>
      </c>
      <c r="L81" s="151" t="s">
        <v>3407</v>
      </c>
      <c r="M81" s="136"/>
    </row>
    <row r="82" spans="1:14" s="142" customFormat="1" ht="25.5">
      <c r="A82" s="43">
        <v>70</v>
      </c>
      <c r="B82" s="140" t="s">
        <v>3397</v>
      </c>
      <c r="C82" s="140" t="s">
        <v>1461</v>
      </c>
      <c r="D82" s="136" t="s">
        <v>3408</v>
      </c>
      <c r="E82" s="136" t="s">
        <v>3409</v>
      </c>
      <c r="F82" s="151" t="s">
        <v>3410</v>
      </c>
      <c r="G82" s="140" t="s">
        <v>3127</v>
      </c>
      <c r="H82" s="152">
        <v>55925</v>
      </c>
      <c r="I82" s="153"/>
      <c r="J82" s="154"/>
      <c r="K82" s="155">
        <v>43432</v>
      </c>
      <c r="L82" s="151" t="s">
        <v>3411</v>
      </c>
      <c r="M82" s="136"/>
      <c r="N82" s="146"/>
    </row>
    <row r="83" spans="1:14" s="142" customFormat="1" ht="25.5">
      <c r="A83" s="43">
        <v>71</v>
      </c>
      <c r="B83" s="140" t="s">
        <v>3397</v>
      </c>
      <c r="C83" s="140" t="s">
        <v>3412</v>
      </c>
      <c r="D83" s="136" t="s">
        <v>3408</v>
      </c>
      <c r="E83" s="136" t="s">
        <v>3413</v>
      </c>
      <c r="F83" s="151" t="s">
        <v>3414</v>
      </c>
      <c r="G83" s="140" t="s">
        <v>3127</v>
      </c>
      <c r="H83" s="152">
        <v>56003</v>
      </c>
      <c r="I83" s="153"/>
      <c r="J83" s="154"/>
      <c r="K83" s="155">
        <v>43432</v>
      </c>
      <c r="L83" s="151" t="s">
        <v>3415</v>
      </c>
      <c r="M83" s="136"/>
      <c r="N83" s="146">
        <f>SUM(H79:H83)</f>
        <v>133186870</v>
      </c>
    </row>
    <row r="84" spans="1:13" s="142" customFormat="1" ht="25.5">
      <c r="A84" s="43">
        <v>72</v>
      </c>
      <c r="B84" s="140" t="s">
        <v>3416</v>
      </c>
      <c r="C84" s="140" t="s">
        <v>3417</v>
      </c>
      <c r="D84" s="136" t="s">
        <v>3418</v>
      </c>
      <c r="E84" s="136" t="s">
        <v>3419</v>
      </c>
      <c r="F84" s="166" t="s">
        <v>3420</v>
      </c>
      <c r="G84" s="140" t="s">
        <v>3132</v>
      </c>
      <c r="H84" s="152">
        <v>13750</v>
      </c>
      <c r="I84" s="153"/>
      <c r="J84" s="154"/>
      <c r="K84" s="155">
        <v>43329</v>
      </c>
      <c r="L84" s="151" t="s">
        <v>3421</v>
      </c>
      <c r="M84" s="136"/>
    </row>
    <row r="85" spans="1:13" s="142" customFormat="1" ht="25.5">
      <c r="A85" s="43">
        <v>73</v>
      </c>
      <c r="B85" s="140" t="s">
        <v>3416</v>
      </c>
      <c r="C85" s="140" t="s">
        <v>3422</v>
      </c>
      <c r="D85" s="136" t="s">
        <v>3423</v>
      </c>
      <c r="E85" s="136" t="s">
        <v>3424</v>
      </c>
      <c r="F85" s="166" t="s">
        <v>3425</v>
      </c>
      <c r="G85" s="140" t="s">
        <v>3132</v>
      </c>
      <c r="H85" s="152">
        <v>10000</v>
      </c>
      <c r="I85" s="153"/>
      <c r="J85" s="154"/>
      <c r="K85" s="155">
        <v>43329</v>
      </c>
      <c r="L85" s="151" t="s">
        <v>3426</v>
      </c>
      <c r="M85" s="136"/>
    </row>
    <row r="86" spans="1:13" s="142" customFormat="1" ht="25.5">
      <c r="A86" s="43">
        <v>74</v>
      </c>
      <c r="B86" s="140" t="s">
        <v>3416</v>
      </c>
      <c r="C86" s="140" t="s">
        <v>3427</v>
      </c>
      <c r="D86" s="136" t="s">
        <v>3428</v>
      </c>
      <c r="E86" s="136" t="s">
        <v>3429</v>
      </c>
      <c r="F86" s="166" t="s">
        <v>3430</v>
      </c>
      <c r="G86" s="140" t="s">
        <v>3132</v>
      </c>
      <c r="H86" s="152">
        <v>7200</v>
      </c>
      <c r="I86" s="153"/>
      <c r="J86" s="154"/>
      <c r="K86" s="155">
        <v>43329</v>
      </c>
      <c r="L86" s="151" t="s">
        <v>3431</v>
      </c>
      <c r="M86" s="136"/>
    </row>
    <row r="87" spans="1:13" s="142" customFormat="1" ht="25.5">
      <c r="A87" s="43">
        <v>75</v>
      </c>
      <c r="B87" s="150" t="s">
        <v>3416</v>
      </c>
      <c r="C87" s="140" t="s">
        <v>3432</v>
      </c>
      <c r="D87" s="140" t="s">
        <v>3433</v>
      </c>
      <c r="E87" s="136" t="s">
        <v>3434</v>
      </c>
      <c r="F87" s="151" t="s">
        <v>3435</v>
      </c>
      <c r="G87" s="140" t="s">
        <v>3132</v>
      </c>
      <c r="H87" s="152">
        <v>99600</v>
      </c>
      <c r="I87" s="153"/>
      <c r="J87" s="154"/>
      <c r="K87" s="155">
        <v>43366</v>
      </c>
      <c r="L87" s="151" t="s">
        <v>3436</v>
      </c>
      <c r="M87" s="136"/>
    </row>
    <row r="88" spans="1:13" s="142" customFormat="1" ht="25.5">
      <c r="A88" s="43">
        <v>76</v>
      </c>
      <c r="B88" s="136" t="s">
        <v>3416</v>
      </c>
      <c r="C88" s="161" t="s">
        <v>3437</v>
      </c>
      <c r="D88" s="16" t="s">
        <v>3438</v>
      </c>
      <c r="E88" s="16" t="s">
        <v>3439</v>
      </c>
      <c r="F88" s="16" t="s">
        <v>3440</v>
      </c>
      <c r="G88" s="43" t="s">
        <v>34</v>
      </c>
      <c r="H88" s="148">
        <v>3334</v>
      </c>
      <c r="I88" s="149"/>
      <c r="J88" s="149"/>
      <c r="K88" s="162">
        <v>42944</v>
      </c>
      <c r="L88" s="163" t="s">
        <v>3293</v>
      </c>
      <c r="M88" s="136"/>
    </row>
    <row r="89" spans="1:13" s="142" customFormat="1" ht="12.75">
      <c r="A89" s="43"/>
      <c r="B89" s="136"/>
      <c r="C89" s="161"/>
      <c r="D89" s="16"/>
      <c r="E89" s="16"/>
      <c r="F89" s="16"/>
      <c r="G89" s="43" t="s">
        <v>34</v>
      </c>
      <c r="H89" s="148">
        <v>159000</v>
      </c>
      <c r="I89" s="149"/>
      <c r="J89" s="149"/>
      <c r="K89" s="162"/>
      <c r="L89" s="163" t="s">
        <v>3293</v>
      </c>
      <c r="M89" s="136"/>
    </row>
    <row r="90" spans="1:13" s="142" customFormat="1" ht="25.5">
      <c r="A90" s="43">
        <v>77</v>
      </c>
      <c r="B90" s="136" t="s">
        <v>3416</v>
      </c>
      <c r="C90" s="161" t="s">
        <v>3441</v>
      </c>
      <c r="D90" s="16" t="s">
        <v>3442</v>
      </c>
      <c r="E90" s="16" t="s">
        <v>3443</v>
      </c>
      <c r="F90" s="16" t="s">
        <v>3444</v>
      </c>
      <c r="G90" s="43" t="s">
        <v>34</v>
      </c>
      <c r="H90" s="148">
        <f>19645-4910</f>
        <v>14735</v>
      </c>
      <c r="I90" s="149"/>
      <c r="J90" s="149"/>
      <c r="K90" s="162">
        <v>42972</v>
      </c>
      <c r="L90" s="163" t="s">
        <v>3445</v>
      </c>
      <c r="M90" s="136"/>
    </row>
    <row r="91" spans="1:13" s="142" customFormat="1" ht="76.5">
      <c r="A91" s="43">
        <v>78</v>
      </c>
      <c r="B91" s="136" t="s">
        <v>3416</v>
      </c>
      <c r="C91" s="161" t="s">
        <v>3446</v>
      </c>
      <c r="D91" s="16" t="s">
        <v>3447</v>
      </c>
      <c r="E91" s="16" t="s">
        <v>3448</v>
      </c>
      <c r="F91" s="16" t="s">
        <v>3449</v>
      </c>
      <c r="G91" s="43" t="s">
        <v>34</v>
      </c>
      <c r="H91" s="148">
        <f>3770028+1654694-2000-9850-2000</f>
        <v>5410872</v>
      </c>
      <c r="I91" s="149"/>
      <c r="J91" s="149"/>
      <c r="K91" s="139">
        <v>43019</v>
      </c>
      <c r="L91" s="168" t="s">
        <v>3450</v>
      </c>
      <c r="M91" s="136"/>
    </row>
    <row r="92" spans="1:13" s="142" customFormat="1" ht="25.5">
      <c r="A92" s="43">
        <v>79</v>
      </c>
      <c r="B92" s="136" t="s">
        <v>3416</v>
      </c>
      <c r="C92" s="16" t="s">
        <v>3451</v>
      </c>
      <c r="D92" s="16" t="s">
        <v>3452</v>
      </c>
      <c r="E92" s="16" t="s">
        <v>3453</v>
      </c>
      <c r="F92" s="16" t="s">
        <v>3454</v>
      </c>
      <c r="G92" s="43" t="s">
        <v>34</v>
      </c>
      <c r="H92" s="148">
        <f>62829-2000</f>
        <v>60829</v>
      </c>
      <c r="I92" s="149"/>
      <c r="J92" s="149"/>
      <c r="K92" s="139">
        <v>42914</v>
      </c>
      <c r="L92" s="16" t="s">
        <v>3455</v>
      </c>
      <c r="M92" s="136"/>
    </row>
    <row r="93" spans="1:13" s="142" customFormat="1" ht="39" customHeight="1">
      <c r="A93" s="43">
        <v>80</v>
      </c>
      <c r="B93" s="136" t="s">
        <v>3416</v>
      </c>
      <c r="C93" s="16" t="s">
        <v>3456</v>
      </c>
      <c r="D93" s="16" t="s">
        <v>3442</v>
      </c>
      <c r="E93" s="16" t="s">
        <v>3457</v>
      </c>
      <c r="F93" s="16" t="s">
        <v>3458</v>
      </c>
      <c r="G93" s="43" t="s">
        <v>34</v>
      </c>
      <c r="H93" s="148">
        <v>200</v>
      </c>
      <c r="I93" s="149"/>
      <c r="J93" s="149"/>
      <c r="K93" s="139">
        <v>42914</v>
      </c>
      <c r="L93" s="16" t="s">
        <v>3459</v>
      </c>
      <c r="M93" s="136"/>
    </row>
    <row r="94" spans="1:13" s="142" customFormat="1" ht="12.75">
      <c r="A94" s="43"/>
      <c r="B94" s="136" t="s">
        <v>3416</v>
      </c>
      <c r="C94" s="16"/>
      <c r="D94" s="16"/>
      <c r="E94" s="16"/>
      <c r="F94" s="16"/>
      <c r="G94" s="43" t="s">
        <v>34</v>
      </c>
      <c r="H94" s="148">
        <v>20000</v>
      </c>
      <c r="I94" s="149"/>
      <c r="J94" s="149"/>
      <c r="K94" s="139">
        <v>42914</v>
      </c>
      <c r="L94" s="16" t="s">
        <v>3459</v>
      </c>
      <c r="M94" s="136"/>
    </row>
    <row r="95" spans="1:13" s="142" customFormat="1" ht="25.5">
      <c r="A95" s="43"/>
      <c r="B95" s="136" t="s">
        <v>3416</v>
      </c>
      <c r="C95" s="16" t="s">
        <v>3460</v>
      </c>
      <c r="D95" s="16" t="s">
        <v>3461</v>
      </c>
      <c r="E95" s="16"/>
      <c r="F95" s="16"/>
      <c r="G95" s="43" t="s">
        <v>34</v>
      </c>
      <c r="H95" s="148">
        <v>10000</v>
      </c>
      <c r="I95" s="149"/>
      <c r="J95" s="149"/>
      <c r="K95" s="155">
        <v>43329</v>
      </c>
      <c r="L95" s="151" t="s">
        <v>3462</v>
      </c>
      <c r="M95" s="136"/>
    </row>
    <row r="96" spans="1:13" s="142" customFormat="1" ht="25.5">
      <c r="A96" s="43">
        <v>81</v>
      </c>
      <c r="B96" s="136" t="s">
        <v>3416</v>
      </c>
      <c r="C96" s="16" t="s">
        <v>3463</v>
      </c>
      <c r="D96" s="16" t="s">
        <v>3442</v>
      </c>
      <c r="E96" s="16" t="s">
        <v>3464</v>
      </c>
      <c r="F96" s="16" t="s">
        <v>3465</v>
      </c>
      <c r="G96" s="43" t="s">
        <v>34</v>
      </c>
      <c r="H96" s="148">
        <v>2375</v>
      </c>
      <c r="I96" s="149"/>
      <c r="J96" s="149"/>
      <c r="K96" s="139">
        <v>42914</v>
      </c>
      <c r="L96" s="16" t="s">
        <v>3459</v>
      </c>
      <c r="M96" s="136"/>
    </row>
    <row r="97" spans="1:14" s="142" customFormat="1" ht="25.5">
      <c r="A97" s="43">
        <v>82</v>
      </c>
      <c r="B97" s="136" t="s">
        <v>3416</v>
      </c>
      <c r="C97" s="16" t="s">
        <v>3466</v>
      </c>
      <c r="D97" s="16" t="s">
        <v>3467</v>
      </c>
      <c r="E97" s="16" t="s">
        <v>3468</v>
      </c>
      <c r="F97" s="16" t="s">
        <v>3469</v>
      </c>
      <c r="G97" s="43" t="s">
        <v>34</v>
      </c>
      <c r="H97" s="148">
        <v>39000</v>
      </c>
      <c r="I97" s="149"/>
      <c r="J97" s="149"/>
      <c r="K97" s="139">
        <v>42817</v>
      </c>
      <c r="L97" s="16" t="s">
        <v>3470</v>
      </c>
      <c r="M97" s="136"/>
      <c r="N97" s="146">
        <f>SUM(H84:H97)</f>
        <v>5850895</v>
      </c>
    </row>
    <row r="98" spans="1:14" s="160" customFormat="1" ht="25.5">
      <c r="A98" s="43">
        <v>83</v>
      </c>
      <c r="B98" s="43" t="s">
        <v>3471</v>
      </c>
      <c r="C98" s="43" t="s">
        <v>3472</v>
      </c>
      <c r="D98" s="43" t="s">
        <v>3473</v>
      </c>
      <c r="E98" s="43" t="s">
        <v>3474</v>
      </c>
      <c r="F98" s="43" t="s">
        <v>3475</v>
      </c>
      <c r="G98" s="43" t="s">
        <v>3127</v>
      </c>
      <c r="H98" s="158">
        <v>21600</v>
      </c>
      <c r="I98" s="158"/>
      <c r="J98" s="158"/>
      <c r="K98" s="43" t="s">
        <v>3476</v>
      </c>
      <c r="L98" s="43" t="s">
        <v>3477</v>
      </c>
      <c r="M98" s="43"/>
      <c r="N98" s="142"/>
    </row>
    <row r="99" spans="1:14" s="160" customFormat="1" ht="38.25">
      <c r="A99" s="43">
        <v>84</v>
      </c>
      <c r="B99" s="43" t="s">
        <v>3471</v>
      </c>
      <c r="C99" s="43" t="s">
        <v>3478</v>
      </c>
      <c r="D99" s="43" t="s">
        <v>3479</v>
      </c>
      <c r="E99" s="43" t="s">
        <v>3480</v>
      </c>
      <c r="F99" s="43" t="s">
        <v>3481</v>
      </c>
      <c r="G99" s="43" t="s">
        <v>3127</v>
      </c>
      <c r="H99" s="158">
        <v>90150</v>
      </c>
      <c r="I99" s="158"/>
      <c r="J99" s="158"/>
      <c r="K99" s="159">
        <v>43319</v>
      </c>
      <c r="L99" s="43" t="s">
        <v>3482</v>
      </c>
      <c r="M99" s="43"/>
      <c r="N99" s="179"/>
    </row>
    <row r="100" spans="1:13" s="142" customFormat="1" ht="63.75">
      <c r="A100" s="43">
        <v>85</v>
      </c>
      <c r="B100" s="140" t="s">
        <v>3471</v>
      </c>
      <c r="C100" s="136" t="s">
        <v>3483</v>
      </c>
      <c r="D100" s="136" t="s">
        <v>3484</v>
      </c>
      <c r="E100" s="136" t="s">
        <v>3485</v>
      </c>
      <c r="F100" s="151" t="s">
        <v>3486</v>
      </c>
      <c r="G100" s="140" t="s">
        <v>3234</v>
      </c>
      <c r="H100" s="152">
        <v>115865</v>
      </c>
      <c r="I100" s="153"/>
      <c r="J100" s="154"/>
      <c r="K100" s="155">
        <v>43248</v>
      </c>
      <c r="L100" s="151" t="s">
        <v>3487</v>
      </c>
      <c r="M100" s="136"/>
    </row>
    <row r="101" spans="1:14" s="142" customFormat="1" ht="63.75">
      <c r="A101" s="43">
        <v>86</v>
      </c>
      <c r="B101" s="140" t="s">
        <v>3471</v>
      </c>
      <c r="C101" s="136" t="s">
        <v>3483</v>
      </c>
      <c r="D101" s="136" t="s">
        <v>3484</v>
      </c>
      <c r="E101" s="136" t="s">
        <v>3485</v>
      </c>
      <c r="F101" s="151" t="s">
        <v>3488</v>
      </c>
      <c r="G101" s="140" t="s">
        <v>3132</v>
      </c>
      <c r="H101" s="152">
        <v>5793</v>
      </c>
      <c r="I101" s="153"/>
      <c r="J101" s="154"/>
      <c r="K101" s="155">
        <v>43248</v>
      </c>
      <c r="L101" s="151" t="s">
        <v>3489</v>
      </c>
      <c r="M101" s="136"/>
      <c r="N101" s="146">
        <f>SUM(H98:H101)</f>
        <v>233408</v>
      </c>
    </row>
    <row r="102" spans="1:14" s="141" customFormat="1" ht="25.5">
      <c r="A102" s="43">
        <v>87</v>
      </c>
      <c r="B102" s="135" t="s">
        <v>3490</v>
      </c>
      <c r="C102" s="143" t="s">
        <v>3491</v>
      </c>
      <c r="D102" s="43" t="s">
        <v>3492</v>
      </c>
      <c r="E102" s="144" t="s">
        <v>3493</v>
      </c>
      <c r="F102" s="144" t="s">
        <v>3494</v>
      </c>
      <c r="G102" s="43" t="s">
        <v>34</v>
      </c>
      <c r="H102" s="137">
        <f>19700-4917-30</f>
        <v>14753</v>
      </c>
      <c r="I102" s="138"/>
      <c r="J102" s="138"/>
      <c r="K102" s="139">
        <v>42954</v>
      </c>
      <c r="L102" s="145" t="s">
        <v>3495</v>
      </c>
      <c r="M102" s="135"/>
      <c r="N102" s="146"/>
    </row>
    <row r="103" spans="1:14" s="279" customFormat="1" ht="25.5">
      <c r="A103" s="43">
        <v>88</v>
      </c>
      <c r="B103" s="43" t="s">
        <v>3490</v>
      </c>
      <c r="C103" s="180" t="s">
        <v>3403</v>
      </c>
      <c r="D103" s="43" t="s">
        <v>3496</v>
      </c>
      <c r="E103" s="43" t="s">
        <v>3497</v>
      </c>
      <c r="F103" s="43" t="s">
        <v>3498</v>
      </c>
      <c r="G103" s="43" t="s">
        <v>34</v>
      </c>
      <c r="H103" s="137">
        <v>152368</v>
      </c>
      <c r="I103" s="181"/>
      <c r="J103" s="181"/>
      <c r="K103" s="159">
        <v>43008</v>
      </c>
      <c r="L103" s="159" t="s">
        <v>3499</v>
      </c>
      <c r="M103" s="43"/>
      <c r="N103" s="142"/>
    </row>
    <row r="104" spans="1:14" s="279" customFormat="1" ht="25.5">
      <c r="A104" s="43">
        <v>89</v>
      </c>
      <c r="B104" s="43" t="s">
        <v>3490</v>
      </c>
      <c r="C104" s="180" t="s">
        <v>3403</v>
      </c>
      <c r="D104" s="43" t="s">
        <v>3496</v>
      </c>
      <c r="E104" s="15" t="s">
        <v>3500</v>
      </c>
      <c r="F104" s="15" t="s">
        <v>3501</v>
      </c>
      <c r="G104" s="43" t="s">
        <v>34</v>
      </c>
      <c r="H104" s="148">
        <v>207375</v>
      </c>
      <c r="I104" s="182"/>
      <c r="J104" s="182"/>
      <c r="K104" s="159">
        <v>43008</v>
      </c>
      <c r="L104" s="159" t="s">
        <v>3502</v>
      </c>
      <c r="M104" s="15"/>
      <c r="N104" s="179"/>
    </row>
    <row r="105" spans="1:13" s="142" customFormat="1" ht="25.5">
      <c r="A105" s="43">
        <v>90</v>
      </c>
      <c r="B105" s="140" t="s">
        <v>3503</v>
      </c>
      <c r="C105" s="140" t="s">
        <v>3504</v>
      </c>
      <c r="D105" s="140" t="s">
        <v>3505</v>
      </c>
      <c r="E105" s="136" t="s">
        <v>3506</v>
      </c>
      <c r="F105" s="151" t="s">
        <v>3507</v>
      </c>
      <c r="G105" s="140" t="s">
        <v>3127</v>
      </c>
      <c r="H105" s="152">
        <v>32083</v>
      </c>
      <c r="I105" s="153"/>
      <c r="J105" s="154"/>
      <c r="K105" s="155">
        <v>43420</v>
      </c>
      <c r="L105" s="151" t="s">
        <v>3508</v>
      </c>
      <c r="M105" s="136"/>
    </row>
    <row r="106" spans="1:14" s="142" customFormat="1" ht="25.5">
      <c r="A106" s="43">
        <v>91</v>
      </c>
      <c r="B106" s="140" t="s">
        <v>3503</v>
      </c>
      <c r="C106" s="140" t="s">
        <v>3509</v>
      </c>
      <c r="D106" s="136" t="s">
        <v>3510</v>
      </c>
      <c r="E106" s="136" t="s">
        <v>3511</v>
      </c>
      <c r="F106" s="151" t="s">
        <v>3512</v>
      </c>
      <c r="G106" s="140" t="s">
        <v>3127</v>
      </c>
      <c r="H106" s="152">
        <v>58000</v>
      </c>
      <c r="I106" s="153"/>
      <c r="J106" s="154"/>
      <c r="K106" s="155">
        <v>43432</v>
      </c>
      <c r="L106" s="151" t="s">
        <v>3513</v>
      </c>
      <c r="M106" s="136"/>
      <c r="N106" s="179"/>
    </row>
    <row r="107" spans="1:14" s="142" customFormat="1" ht="25.5">
      <c r="A107" s="43">
        <v>92</v>
      </c>
      <c r="B107" s="140" t="s">
        <v>3503</v>
      </c>
      <c r="C107" s="140" t="s">
        <v>3514</v>
      </c>
      <c r="D107" s="136" t="s">
        <v>3515</v>
      </c>
      <c r="E107" s="136" t="s">
        <v>3429</v>
      </c>
      <c r="F107" s="151" t="s">
        <v>3516</v>
      </c>
      <c r="G107" s="140" t="s">
        <v>34</v>
      </c>
      <c r="H107" s="152">
        <v>6500</v>
      </c>
      <c r="I107" s="153"/>
      <c r="J107" s="154"/>
      <c r="K107" s="155">
        <v>43571</v>
      </c>
      <c r="L107" s="151" t="s">
        <v>3517</v>
      </c>
      <c r="M107" s="136"/>
      <c r="N107" s="179">
        <f>SUM(H102:H107)</f>
        <v>471079</v>
      </c>
    </row>
    <row r="108" spans="1:13" s="142" customFormat="1" ht="38.25">
      <c r="A108" s="43">
        <v>93</v>
      </c>
      <c r="B108" s="136" t="s">
        <v>3518</v>
      </c>
      <c r="C108" s="136" t="s">
        <v>3519</v>
      </c>
      <c r="D108" s="140"/>
      <c r="E108" s="136" t="s">
        <v>3520</v>
      </c>
      <c r="F108" s="151" t="s">
        <v>3521</v>
      </c>
      <c r="G108" s="140" t="s">
        <v>3127</v>
      </c>
      <c r="H108" s="152">
        <v>43309471</v>
      </c>
      <c r="I108" s="153"/>
      <c r="J108" s="154"/>
      <c r="K108" s="155">
        <v>43106</v>
      </c>
      <c r="L108" s="151" t="s">
        <v>3522</v>
      </c>
      <c r="M108" s="136"/>
    </row>
    <row r="109" spans="1:14" s="142" customFormat="1" ht="38.25">
      <c r="A109" s="43">
        <v>94</v>
      </c>
      <c r="B109" s="136" t="s">
        <v>3518</v>
      </c>
      <c r="C109" s="136" t="s">
        <v>3519</v>
      </c>
      <c r="D109" s="140"/>
      <c r="E109" s="136" t="s">
        <v>3523</v>
      </c>
      <c r="F109" s="151" t="s">
        <v>3524</v>
      </c>
      <c r="G109" s="140" t="s">
        <v>3127</v>
      </c>
      <c r="H109" s="152">
        <v>20973065</v>
      </c>
      <c r="I109" s="153"/>
      <c r="J109" s="154"/>
      <c r="K109" s="169">
        <v>43106</v>
      </c>
      <c r="L109" s="151" t="s">
        <v>3525</v>
      </c>
      <c r="M109" s="136"/>
      <c r="N109" s="179">
        <f>SUM(H108:H110)</f>
        <v>64282536</v>
      </c>
    </row>
    <row r="110" spans="1:13" s="142" customFormat="1" ht="12.75">
      <c r="A110" s="150"/>
      <c r="B110" s="136"/>
      <c r="C110" s="150"/>
      <c r="D110" s="150"/>
      <c r="E110" s="156"/>
      <c r="F110" s="156"/>
      <c r="G110" s="140"/>
      <c r="H110" s="173"/>
      <c r="I110" s="173"/>
      <c r="J110" s="173"/>
      <c r="K110" s="183"/>
      <c r="L110" s="156"/>
      <c r="M110" s="184"/>
    </row>
    <row r="111" spans="1:13" s="3" customFormat="1" ht="26.25" customHeight="1">
      <c r="A111" s="36">
        <v>2</v>
      </c>
      <c r="B111" s="39" t="s">
        <v>20</v>
      </c>
      <c r="C111" s="40"/>
      <c r="D111" s="40"/>
      <c r="E111" s="40"/>
      <c r="F111" s="40"/>
      <c r="G111" s="40"/>
      <c r="H111" s="68">
        <f>+SUM(H112:H652)</f>
        <v>43685387</v>
      </c>
      <c r="I111" s="68">
        <f>+SUM(I112:I652)</f>
        <v>0</v>
      </c>
      <c r="J111" s="68">
        <f>+SUM(J112:J652)</f>
        <v>1637723</v>
      </c>
      <c r="K111" s="40"/>
      <c r="L111" s="44"/>
      <c r="M111" s="44"/>
    </row>
    <row r="112" spans="1:106" s="271" customFormat="1" ht="25.5">
      <c r="A112" s="291">
        <v>2</v>
      </c>
      <c r="B112" s="291"/>
      <c r="C112" s="82" t="s">
        <v>5324</v>
      </c>
      <c r="D112" s="82" t="s">
        <v>5325</v>
      </c>
      <c r="E112" s="4" t="s">
        <v>5326</v>
      </c>
      <c r="F112" s="4" t="s">
        <v>5327</v>
      </c>
      <c r="G112" s="82" t="s">
        <v>977</v>
      </c>
      <c r="H112" s="122">
        <v>5000</v>
      </c>
      <c r="I112" s="291"/>
      <c r="J112" s="291"/>
      <c r="K112" s="291" t="s">
        <v>5328</v>
      </c>
      <c r="L112" s="4" t="s">
        <v>5329</v>
      </c>
      <c r="M112" s="4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  <c r="AR112" s="277"/>
      <c r="AS112" s="277"/>
      <c r="AT112" s="277"/>
      <c r="AU112" s="277"/>
      <c r="AV112" s="277"/>
      <c r="AW112" s="277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77"/>
      <c r="BH112" s="277"/>
      <c r="BI112" s="277"/>
      <c r="BJ112" s="277"/>
      <c r="BK112" s="277"/>
      <c r="BL112" s="277"/>
      <c r="BM112" s="277"/>
      <c r="BN112" s="277"/>
      <c r="BO112" s="277"/>
      <c r="BP112" s="277"/>
      <c r="BQ112" s="277"/>
      <c r="BR112" s="277"/>
      <c r="BS112" s="277"/>
      <c r="BT112" s="277"/>
      <c r="BU112" s="277"/>
      <c r="BV112" s="277"/>
      <c r="BW112" s="277"/>
      <c r="BX112" s="277"/>
      <c r="BY112" s="277"/>
      <c r="BZ112" s="277"/>
      <c r="CA112" s="277"/>
      <c r="CB112" s="277"/>
      <c r="CC112" s="277"/>
      <c r="CD112" s="277"/>
      <c r="CE112" s="277"/>
      <c r="CF112" s="277"/>
      <c r="CG112" s="277"/>
      <c r="CH112" s="277"/>
      <c r="CI112" s="277"/>
      <c r="CJ112" s="277"/>
      <c r="CK112" s="277"/>
      <c r="CL112" s="277"/>
      <c r="CM112" s="277"/>
      <c r="CN112" s="277"/>
      <c r="CO112" s="277"/>
      <c r="CP112" s="277"/>
      <c r="CQ112" s="277"/>
      <c r="CR112" s="277"/>
      <c r="CS112" s="277"/>
      <c r="CT112" s="277"/>
      <c r="CU112" s="277"/>
      <c r="CV112" s="277"/>
      <c r="CW112" s="277"/>
      <c r="CX112" s="277"/>
      <c r="CY112" s="277"/>
      <c r="CZ112" s="277"/>
      <c r="DA112" s="277"/>
      <c r="DB112" s="277"/>
    </row>
    <row r="113" spans="1:106" s="271" customFormat="1" ht="25.5">
      <c r="A113" s="291">
        <v>3</v>
      </c>
      <c r="B113" s="291"/>
      <c r="C113" s="82" t="s">
        <v>5330</v>
      </c>
      <c r="D113" s="82" t="s">
        <v>5325</v>
      </c>
      <c r="E113" s="4" t="s">
        <v>5331</v>
      </c>
      <c r="F113" s="4" t="s">
        <v>5332</v>
      </c>
      <c r="G113" s="82" t="s">
        <v>4470</v>
      </c>
      <c r="H113" s="290" t="s">
        <v>5333</v>
      </c>
      <c r="I113" s="291"/>
      <c r="J113" s="122">
        <v>5000</v>
      </c>
      <c r="K113" s="291" t="s">
        <v>5328</v>
      </c>
      <c r="L113" s="4" t="s">
        <v>5334</v>
      </c>
      <c r="M113" s="4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7"/>
      <c r="AV113" s="277"/>
      <c r="AW113" s="277"/>
      <c r="AX113" s="277"/>
      <c r="AY113" s="277"/>
      <c r="AZ113" s="277"/>
      <c r="BA113" s="277"/>
      <c r="BB113" s="277"/>
      <c r="BC113" s="277"/>
      <c r="BD113" s="277"/>
      <c r="BE113" s="277"/>
      <c r="BF113" s="277"/>
      <c r="BG113" s="277"/>
      <c r="BH113" s="277"/>
      <c r="BI113" s="277"/>
      <c r="BJ113" s="277"/>
      <c r="BK113" s="277"/>
      <c r="BL113" s="277"/>
      <c r="BM113" s="277"/>
      <c r="BN113" s="277"/>
      <c r="BO113" s="277"/>
      <c r="BP113" s="277"/>
      <c r="BQ113" s="277"/>
      <c r="BR113" s="277"/>
      <c r="BS113" s="277"/>
      <c r="BT113" s="277"/>
      <c r="BU113" s="277"/>
      <c r="BV113" s="277"/>
      <c r="BW113" s="277"/>
      <c r="BX113" s="277"/>
      <c r="BY113" s="277"/>
      <c r="BZ113" s="277"/>
      <c r="CA113" s="277"/>
      <c r="CB113" s="277"/>
      <c r="CC113" s="277"/>
      <c r="CD113" s="277"/>
      <c r="CE113" s="277"/>
      <c r="CF113" s="277"/>
      <c r="CG113" s="277"/>
      <c r="CH113" s="277"/>
      <c r="CI113" s="277"/>
      <c r="CJ113" s="277"/>
      <c r="CK113" s="277"/>
      <c r="CL113" s="277"/>
      <c r="CM113" s="277"/>
      <c r="CN113" s="277"/>
      <c r="CO113" s="277"/>
      <c r="CP113" s="277"/>
      <c r="CQ113" s="277"/>
      <c r="CR113" s="277"/>
      <c r="CS113" s="277"/>
      <c r="CT113" s="277"/>
      <c r="CU113" s="277"/>
      <c r="CV113" s="277"/>
      <c r="CW113" s="277"/>
      <c r="CX113" s="277"/>
      <c r="CY113" s="277"/>
      <c r="CZ113" s="277"/>
      <c r="DA113" s="277"/>
      <c r="DB113" s="277"/>
    </row>
    <row r="114" spans="1:106" s="271" customFormat="1" ht="12.75">
      <c r="A114" s="292"/>
      <c r="B114" s="292"/>
      <c r="C114" s="82"/>
      <c r="D114" s="82"/>
      <c r="E114" s="4"/>
      <c r="F114" s="4"/>
      <c r="G114" s="82" t="s">
        <v>989</v>
      </c>
      <c r="H114" s="4"/>
      <c r="I114" s="291"/>
      <c r="J114" s="122">
        <v>200</v>
      </c>
      <c r="K114" s="291"/>
      <c r="L114" s="4"/>
      <c r="M114" s="4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277"/>
      <c r="AT114" s="277"/>
      <c r="AU114" s="277"/>
      <c r="AV114" s="277"/>
      <c r="AW114" s="277"/>
      <c r="AX114" s="277"/>
      <c r="AY114" s="277"/>
      <c r="AZ114" s="277"/>
      <c r="BA114" s="277"/>
      <c r="BB114" s="277"/>
      <c r="BC114" s="277"/>
      <c r="BD114" s="277"/>
      <c r="BE114" s="277"/>
      <c r="BF114" s="277"/>
      <c r="BG114" s="277"/>
      <c r="BH114" s="277"/>
      <c r="BI114" s="277"/>
      <c r="BJ114" s="277"/>
      <c r="BK114" s="277"/>
      <c r="BL114" s="277"/>
      <c r="BM114" s="277"/>
      <c r="BN114" s="277"/>
      <c r="BO114" s="277"/>
      <c r="BP114" s="277"/>
      <c r="BQ114" s="277"/>
      <c r="BR114" s="277"/>
      <c r="BS114" s="277"/>
      <c r="BT114" s="277"/>
      <c r="BU114" s="277"/>
      <c r="BV114" s="277"/>
      <c r="BW114" s="277"/>
      <c r="BX114" s="277"/>
      <c r="BY114" s="277"/>
      <c r="BZ114" s="277"/>
      <c r="CA114" s="277"/>
      <c r="CB114" s="277"/>
      <c r="CC114" s="277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7"/>
      <c r="CQ114" s="277"/>
      <c r="CR114" s="277"/>
      <c r="CS114" s="277"/>
      <c r="CT114" s="277"/>
      <c r="CU114" s="277"/>
      <c r="CV114" s="277"/>
      <c r="CW114" s="277"/>
      <c r="CX114" s="277"/>
      <c r="CY114" s="277"/>
      <c r="CZ114" s="277"/>
      <c r="DA114" s="277"/>
      <c r="DB114" s="277"/>
    </row>
    <row r="115" spans="1:106" s="293" customFormat="1" ht="25.5">
      <c r="A115" s="271">
        <v>8</v>
      </c>
      <c r="B115" s="271"/>
      <c r="C115" s="6" t="s">
        <v>5335</v>
      </c>
      <c r="D115" s="6" t="s">
        <v>3442</v>
      </c>
      <c r="E115" s="6" t="s">
        <v>5336</v>
      </c>
      <c r="F115" s="6" t="s">
        <v>5337</v>
      </c>
      <c r="G115" s="5" t="s">
        <v>989</v>
      </c>
      <c r="H115" s="271"/>
      <c r="I115" s="271"/>
      <c r="J115" s="24">
        <v>200</v>
      </c>
      <c r="K115" s="271" t="s">
        <v>5338</v>
      </c>
      <c r="L115" s="6" t="s">
        <v>5339</v>
      </c>
      <c r="M115" s="6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  <c r="AR115" s="277"/>
      <c r="AS115" s="277"/>
      <c r="AT115" s="277"/>
      <c r="AU115" s="277"/>
      <c r="AV115" s="277"/>
      <c r="AW115" s="277"/>
      <c r="AX115" s="277"/>
      <c r="AY115" s="277"/>
      <c r="AZ115" s="277"/>
      <c r="BA115" s="277"/>
      <c r="BB115" s="277"/>
      <c r="BC115" s="277"/>
      <c r="BD115" s="277"/>
      <c r="BE115" s="277"/>
      <c r="BF115" s="277"/>
      <c r="BG115" s="277"/>
      <c r="BH115" s="277"/>
      <c r="BI115" s="277"/>
      <c r="BJ115" s="277"/>
      <c r="BK115" s="277"/>
      <c r="BL115" s="277"/>
      <c r="BM115" s="277"/>
      <c r="BN115" s="277"/>
      <c r="BO115" s="277"/>
      <c r="BP115" s="277"/>
      <c r="BQ115" s="277"/>
      <c r="BR115" s="277"/>
      <c r="BS115" s="277"/>
      <c r="BT115" s="277"/>
      <c r="BU115" s="277"/>
      <c r="BV115" s="277"/>
      <c r="BW115" s="277"/>
      <c r="BX115" s="277"/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277"/>
      <c r="CJ115" s="277"/>
      <c r="CK115" s="277"/>
      <c r="CL115" s="277"/>
      <c r="CM115" s="277"/>
      <c r="CN115" s="277"/>
      <c r="CO115" s="277"/>
      <c r="CP115" s="277"/>
      <c r="CQ115" s="277"/>
      <c r="CR115" s="277"/>
      <c r="CS115" s="277"/>
      <c r="CT115" s="277"/>
      <c r="CU115" s="277"/>
      <c r="CV115" s="277"/>
      <c r="CW115" s="277"/>
      <c r="CX115" s="277"/>
      <c r="CY115" s="277"/>
      <c r="CZ115" s="277"/>
      <c r="DA115" s="277"/>
      <c r="DB115" s="277"/>
    </row>
    <row r="116" spans="1:106" s="293" customFormat="1" ht="12.75">
      <c r="A116" s="271"/>
      <c r="B116" s="271"/>
      <c r="C116" s="6"/>
      <c r="D116" s="6"/>
      <c r="E116" s="6"/>
      <c r="F116" s="6"/>
      <c r="G116" s="5" t="s">
        <v>4296</v>
      </c>
      <c r="H116" s="271"/>
      <c r="I116" s="271"/>
      <c r="J116" s="13">
        <v>10403</v>
      </c>
      <c r="K116" s="271"/>
      <c r="L116" s="6"/>
      <c r="M116" s="6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  <c r="AM116" s="277"/>
      <c r="AN116" s="277"/>
      <c r="AO116" s="277"/>
      <c r="AP116" s="277"/>
      <c r="AQ116" s="277"/>
      <c r="AR116" s="277"/>
      <c r="AS116" s="277"/>
      <c r="AT116" s="277"/>
      <c r="AU116" s="277"/>
      <c r="AV116" s="277"/>
      <c r="AW116" s="277"/>
      <c r="AX116" s="277"/>
      <c r="AY116" s="277"/>
      <c r="AZ116" s="277"/>
      <c r="BA116" s="277"/>
      <c r="BB116" s="277"/>
      <c r="BC116" s="277"/>
      <c r="BD116" s="277"/>
      <c r="BE116" s="277"/>
      <c r="BF116" s="277"/>
      <c r="BG116" s="277"/>
      <c r="BH116" s="277"/>
      <c r="BI116" s="277"/>
      <c r="BJ116" s="277"/>
      <c r="BK116" s="277"/>
      <c r="BL116" s="277"/>
      <c r="BM116" s="277"/>
      <c r="BN116" s="277"/>
      <c r="BO116" s="277"/>
      <c r="BP116" s="277"/>
      <c r="BQ116" s="277"/>
      <c r="BR116" s="277"/>
      <c r="BS116" s="277"/>
      <c r="BT116" s="277"/>
      <c r="BU116" s="277"/>
      <c r="BV116" s="277"/>
      <c r="BW116" s="277"/>
      <c r="BX116" s="277"/>
      <c r="BY116" s="277"/>
      <c r="BZ116" s="277"/>
      <c r="CA116" s="277"/>
      <c r="CB116" s="277"/>
      <c r="CC116" s="277"/>
      <c r="CD116" s="277"/>
      <c r="CE116" s="277"/>
      <c r="CF116" s="277"/>
      <c r="CG116" s="277"/>
      <c r="CH116" s="277"/>
      <c r="CI116" s="277"/>
      <c r="CJ116" s="277"/>
      <c r="CK116" s="277"/>
      <c r="CL116" s="277"/>
      <c r="CM116" s="277"/>
      <c r="CN116" s="277"/>
      <c r="CO116" s="277"/>
      <c r="CP116" s="277"/>
      <c r="CQ116" s="277"/>
      <c r="CR116" s="277"/>
      <c r="CS116" s="277"/>
      <c r="CT116" s="277"/>
      <c r="CU116" s="277"/>
      <c r="CV116" s="277"/>
      <c r="CW116" s="277"/>
      <c r="CX116" s="277"/>
      <c r="CY116" s="277"/>
      <c r="CZ116" s="277"/>
      <c r="DA116" s="277"/>
      <c r="DB116" s="277"/>
    </row>
    <row r="117" spans="1:106" s="293" customFormat="1" ht="25.5">
      <c r="A117" s="271">
        <v>9</v>
      </c>
      <c r="B117" s="271"/>
      <c r="C117" s="6" t="s">
        <v>5340</v>
      </c>
      <c r="D117" s="6" t="s">
        <v>5341</v>
      </c>
      <c r="E117" s="6" t="s">
        <v>5342</v>
      </c>
      <c r="F117" s="6" t="s">
        <v>5343</v>
      </c>
      <c r="G117" s="5" t="s">
        <v>989</v>
      </c>
      <c r="H117" s="271"/>
      <c r="I117" s="271"/>
      <c r="J117" s="13">
        <v>200</v>
      </c>
      <c r="K117" s="272">
        <v>42130</v>
      </c>
      <c r="L117" s="6" t="s">
        <v>5344</v>
      </c>
      <c r="M117" s="6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</row>
    <row r="118" spans="1:106" s="293" customFormat="1" ht="12.75">
      <c r="A118" s="271"/>
      <c r="B118" s="271"/>
      <c r="C118" s="6"/>
      <c r="D118" s="6"/>
      <c r="E118" s="6"/>
      <c r="F118" s="6"/>
      <c r="G118" s="5" t="s">
        <v>4470</v>
      </c>
      <c r="H118" s="4"/>
      <c r="I118" s="271"/>
      <c r="J118" s="24">
        <v>5000</v>
      </c>
      <c r="K118" s="271"/>
      <c r="L118" s="6"/>
      <c r="M118" s="6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277"/>
      <c r="BB118" s="277"/>
      <c r="BC118" s="277"/>
      <c r="BD118" s="277"/>
      <c r="BE118" s="277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</row>
    <row r="119" spans="1:106" s="293" customFormat="1" ht="25.5">
      <c r="A119" s="271">
        <v>10</v>
      </c>
      <c r="B119" s="271"/>
      <c r="C119" s="6" t="s">
        <v>5345</v>
      </c>
      <c r="D119" s="6" t="s">
        <v>5341</v>
      </c>
      <c r="E119" s="6" t="s">
        <v>5346</v>
      </c>
      <c r="F119" s="6" t="s">
        <v>5347</v>
      </c>
      <c r="G119" s="5" t="s">
        <v>4470</v>
      </c>
      <c r="H119" s="24">
        <v>5000</v>
      </c>
      <c r="I119" s="271"/>
      <c r="J119" s="271"/>
      <c r="K119" s="271" t="s">
        <v>5348</v>
      </c>
      <c r="L119" s="6" t="s">
        <v>5349</v>
      </c>
      <c r="M119" s="6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</row>
    <row r="120" spans="1:106" s="293" customFormat="1" ht="25.5">
      <c r="A120" s="271">
        <v>11</v>
      </c>
      <c r="B120" s="271"/>
      <c r="C120" s="6" t="s">
        <v>5350</v>
      </c>
      <c r="D120" s="6" t="s">
        <v>5351</v>
      </c>
      <c r="E120" s="6" t="s">
        <v>5352</v>
      </c>
      <c r="F120" s="6" t="s">
        <v>5353</v>
      </c>
      <c r="G120" s="5" t="s">
        <v>989</v>
      </c>
      <c r="H120" s="24">
        <v>200</v>
      </c>
      <c r="I120" s="271"/>
      <c r="J120" s="271"/>
      <c r="K120" s="271" t="s">
        <v>5354</v>
      </c>
      <c r="L120" s="6" t="s">
        <v>5355</v>
      </c>
      <c r="M120" s="6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/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/>
      <c r="CP120" s="277"/>
      <c r="CQ120" s="277"/>
      <c r="CR120" s="277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</row>
    <row r="121" spans="1:106" s="293" customFormat="1" ht="12.75">
      <c r="A121" s="271"/>
      <c r="B121" s="271"/>
      <c r="C121" s="6"/>
      <c r="D121" s="6"/>
      <c r="E121" s="6"/>
      <c r="F121" s="6"/>
      <c r="G121" s="5" t="s">
        <v>977</v>
      </c>
      <c r="H121" s="24">
        <v>10500</v>
      </c>
      <c r="I121" s="271"/>
      <c r="J121" s="271"/>
      <c r="K121" s="271"/>
      <c r="L121" s="6"/>
      <c r="M121" s="6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  <c r="AR121" s="277"/>
      <c r="AS121" s="277"/>
      <c r="AT121" s="277"/>
      <c r="AU121" s="277"/>
      <c r="AV121" s="277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7"/>
      <c r="BQ121" s="277"/>
      <c r="BR121" s="277"/>
      <c r="BS121" s="277"/>
      <c r="BT121" s="277"/>
      <c r="BU121" s="277"/>
      <c r="BV121" s="277"/>
      <c r="BW121" s="277"/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/>
      <c r="CP121" s="277"/>
      <c r="CQ121" s="277"/>
      <c r="CR121" s="277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</row>
    <row r="122" spans="1:106" s="293" customFormat="1" ht="25.5">
      <c r="A122" s="271">
        <v>12</v>
      </c>
      <c r="B122" s="271"/>
      <c r="C122" s="6" t="s">
        <v>5356</v>
      </c>
      <c r="D122" s="6" t="s">
        <v>5351</v>
      </c>
      <c r="E122" s="6" t="s">
        <v>5357</v>
      </c>
      <c r="F122" s="6" t="s">
        <v>5358</v>
      </c>
      <c r="G122" s="5" t="s">
        <v>977</v>
      </c>
      <c r="H122" s="24">
        <v>3000</v>
      </c>
      <c r="I122" s="271"/>
      <c r="J122" s="271"/>
      <c r="K122" s="271" t="s">
        <v>5354</v>
      </c>
      <c r="L122" s="6" t="s">
        <v>5359</v>
      </c>
      <c r="M122" s="6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77"/>
      <c r="BI122" s="277"/>
      <c r="BJ122" s="277"/>
      <c r="BK122" s="277"/>
      <c r="BL122" s="277"/>
      <c r="BM122" s="277"/>
      <c r="BN122" s="277"/>
      <c r="BO122" s="277"/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7"/>
      <c r="CC122" s="277"/>
      <c r="CD122" s="277"/>
      <c r="CE122" s="277"/>
      <c r="CF122" s="277"/>
      <c r="CG122" s="277"/>
      <c r="CH122" s="277"/>
      <c r="CI122" s="277"/>
      <c r="CJ122" s="277"/>
      <c r="CK122" s="277"/>
      <c r="CL122" s="277"/>
      <c r="CM122" s="277"/>
      <c r="CN122" s="277"/>
      <c r="CO122" s="277"/>
      <c r="CP122" s="277"/>
      <c r="CQ122" s="277"/>
      <c r="CR122" s="277"/>
      <c r="CS122" s="277"/>
      <c r="CT122" s="277"/>
      <c r="CU122" s="277"/>
      <c r="CV122" s="277"/>
      <c r="CW122" s="277"/>
      <c r="CX122" s="277"/>
      <c r="CY122" s="277"/>
      <c r="CZ122" s="277"/>
      <c r="DA122" s="277"/>
      <c r="DB122" s="277"/>
    </row>
    <row r="123" spans="1:106" s="293" customFormat="1" ht="25.5">
      <c r="A123" s="271">
        <v>14</v>
      </c>
      <c r="B123" s="271"/>
      <c r="C123" s="6" t="s">
        <v>5360</v>
      </c>
      <c r="D123" s="6" t="s">
        <v>3442</v>
      </c>
      <c r="E123" s="6" t="s">
        <v>5361</v>
      </c>
      <c r="F123" s="6" t="s">
        <v>5362</v>
      </c>
      <c r="G123" s="5" t="s">
        <v>977</v>
      </c>
      <c r="H123" s="24">
        <v>5000</v>
      </c>
      <c r="I123" s="271"/>
      <c r="J123" s="271"/>
      <c r="K123" s="271" t="s">
        <v>5354</v>
      </c>
      <c r="L123" s="6" t="s">
        <v>5363</v>
      </c>
      <c r="M123" s="6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  <c r="AO123" s="277"/>
      <c r="AP123" s="277"/>
      <c r="AQ123" s="277"/>
      <c r="AR123" s="277"/>
      <c r="AS123" s="277"/>
      <c r="AT123" s="277"/>
      <c r="AU123" s="277"/>
      <c r="AV123" s="277"/>
      <c r="AW123" s="277"/>
      <c r="AX123" s="277"/>
      <c r="AY123" s="277"/>
      <c r="AZ123" s="277"/>
      <c r="BA123" s="277"/>
      <c r="BB123" s="277"/>
      <c r="BC123" s="277"/>
      <c r="BD123" s="277"/>
      <c r="BE123" s="277"/>
      <c r="BF123" s="277"/>
      <c r="BG123" s="277"/>
      <c r="BH123" s="277"/>
      <c r="BI123" s="277"/>
      <c r="BJ123" s="277"/>
      <c r="BK123" s="277"/>
      <c r="BL123" s="277"/>
      <c r="BM123" s="277"/>
      <c r="BN123" s="277"/>
      <c r="BO123" s="277"/>
      <c r="BP123" s="277"/>
      <c r="BQ123" s="277"/>
      <c r="BR123" s="277"/>
      <c r="BS123" s="277"/>
      <c r="BT123" s="277"/>
      <c r="BU123" s="277"/>
      <c r="BV123" s="277"/>
      <c r="BW123" s="277"/>
      <c r="BX123" s="277"/>
      <c r="BY123" s="277"/>
      <c r="BZ123" s="277"/>
      <c r="CA123" s="277"/>
      <c r="CB123" s="277"/>
      <c r="CC123" s="277"/>
      <c r="CD123" s="277"/>
      <c r="CE123" s="277"/>
      <c r="CF123" s="277"/>
      <c r="CG123" s="277"/>
      <c r="CH123" s="277"/>
      <c r="CI123" s="277"/>
      <c r="CJ123" s="277"/>
      <c r="CK123" s="277"/>
      <c r="CL123" s="277"/>
      <c r="CM123" s="277"/>
      <c r="CN123" s="277"/>
      <c r="CO123" s="277"/>
      <c r="CP123" s="277"/>
      <c r="CQ123" s="277"/>
      <c r="CR123" s="277"/>
      <c r="CS123" s="277"/>
      <c r="CT123" s="277"/>
      <c r="CU123" s="277"/>
      <c r="CV123" s="277"/>
      <c r="CW123" s="277"/>
      <c r="CX123" s="277"/>
      <c r="CY123" s="277"/>
      <c r="CZ123" s="277"/>
      <c r="DA123" s="277"/>
      <c r="DB123" s="277"/>
    </row>
    <row r="124" spans="1:106" s="293" customFormat="1" ht="25.5">
      <c r="A124" s="271">
        <v>15</v>
      </c>
      <c r="B124" s="271"/>
      <c r="C124" s="6" t="s">
        <v>5364</v>
      </c>
      <c r="D124" s="6" t="s">
        <v>5365</v>
      </c>
      <c r="E124" s="6" t="s">
        <v>5366</v>
      </c>
      <c r="F124" s="6" t="s">
        <v>5367</v>
      </c>
      <c r="G124" s="5" t="s">
        <v>5368</v>
      </c>
      <c r="H124" s="24">
        <v>200</v>
      </c>
      <c r="I124" s="271"/>
      <c r="J124" s="271"/>
      <c r="K124" s="271" t="s">
        <v>5369</v>
      </c>
      <c r="L124" s="6" t="s">
        <v>5370</v>
      </c>
      <c r="M124" s="6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277"/>
      <c r="AM124" s="277"/>
      <c r="AN124" s="277"/>
      <c r="AO124" s="277"/>
      <c r="AP124" s="277"/>
      <c r="AQ124" s="277"/>
      <c r="AR124" s="277"/>
      <c r="AS124" s="277"/>
      <c r="AT124" s="277"/>
      <c r="AU124" s="277"/>
      <c r="AV124" s="277"/>
      <c r="AW124" s="277"/>
      <c r="AX124" s="277"/>
      <c r="AY124" s="277"/>
      <c r="AZ124" s="277"/>
      <c r="BA124" s="277"/>
      <c r="BB124" s="277"/>
      <c r="BC124" s="277"/>
      <c r="BD124" s="277"/>
      <c r="BE124" s="277"/>
      <c r="BF124" s="277"/>
      <c r="BG124" s="277"/>
      <c r="BH124" s="277"/>
      <c r="BI124" s="277"/>
      <c r="BJ124" s="277"/>
      <c r="BK124" s="277"/>
      <c r="BL124" s="277"/>
      <c r="BM124" s="277"/>
      <c r="BN124" s="277"/>
      <c r="BO124" s="277"/>
      <c r="BP124" s="277"/>
      <c r="BQ124" s="277"/>
      <c r="BR124" s="277"/>
      <c r="BS124" s="277"/>
      <c r="BT124" s="277"/>
      <c r="BU124" s="277"/>
      <c r="BV124" s="277"/>
      <c r="BW124" s="277"/>
      <c r="BX124" s="277"/>
      <c r="BY124" s="277"/>
      <c r="BZ124" s="277"/>
      <c r="CA124" s="277"/>
      <c r="CB124" s="277"/>
      <c r="CC124" s="277"/>
      <c r="CD124" s="277"/>
      <c r="CE124" s="277"/>
      <c r="CF124" s="277"/>
      <c r="CG124" s="277"/>
      <c r="CH124" s="277"/>
      <c r="CI124" s="277"/>
      <c r="CJ124" s="277"/>
      <c r="CK124" s="277"/>
      <c r="CL124" s="277"/>
      <c r="CM124" s="277"/>
      <c r="CN124" s="277"/>
      <c r="CO124" s="277"/>
      <c r="CP124" s="277"/>
      <c r="CQ124" s="277"/>
      <c r="CR124" s="277"/>
      <c r="CS124" s="277"/>
      <c r="CT124" s="277"/>
      <c r="CU124" s="277"/>
      <c r="CV124" s="277"/>
      <c r="CW124" s="277"/>
      <c r="CX124" s="277"/>
      <c r="CY124" s="277"/>
      <c r="CZ124" s="277"/>
      <c r="DA124" s="277"/>
      <c r="DB124" s="277"/>
    </row>
    <row r="125" spans="1:106" s="293" customFormat="1" ht="12.75">
      <c r="A125" s="271"/>
      <c r="B125" s="271"/>
      <c r="C125" s="6"/>
      <c r="D125" s="6"/>
      <c r="E125" s="6"/>
      <c r="F125" s="6"/>
      <c r="G125" s="5" t="s">
        <v>5371</v>
      </c>
      <c r="H125" s="24">
        <v>275</v>
      </c>
      <c r="I125" s="271"/>
      <c r="J125" s="271"/>
      <c r="K125" s="271"/>
      <c r="L125" s="6"/>
      <c r="M125" s="6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  <c r="AJ125" s="277"/>
      <c r="AK125" s="277"/>
      <c r="AL125" s="277"/>
      <c r="AM125" s="277"/>
      <c r="AN125" s="277"/>
      <c r="AO125" s="277"/>
      <c r="AP125" s="277"/>
      <c r="AQ125" s="277"/>
      <c r="AR125" s="277"/>
      <c r="AS125" s="277"/>
      <c r="AT125" s="277"/>
      <c r="AU125" s="277"/>
      <c r="AV125" s="277"/>
      <c r="AW125" s="277"/>
      <c r="AX125" s="277"/>
      <c r="AY125" s="277"/>
      <c r="AZ125" s="277"/>
      <c r="BA125" s="277"/>
      <c r="BB125" s="277"/>
      <c r="BC125" s="277"/>
      <c r="BD125" s="277"/>
      <c r="BE125" s="277"/>
      <c r="BF125" s="277"/>
      <c r="BG125" s="277"/>
      <c r="BH125" s="277"/>
      <c r="BI125" s="277"/>
      <c r="BJ125" s="277"/>
      <c r="BK125" s="277"/>
      <c r="BL125" s="277"/>
      <c r="BM125" s="277"/>
      <c r="BN125" s="277"/>
      <c r="BO125" s="277"/>
      <c r="BP125" s="277"/>
      <c r="BQ125" s="277"/>
      <c r="BR125" s="277"/>
      <c r="BS125" s="277"/>
      <c r="BT125" s="277"/>
      <c r="BU125" s="277"/>
      <c r="BV125" s="277"/>
      <c r="BW125" s="277"/>
      <c r="BX125" s="277"/>
      <c r="BY125" s="277"/>
      <c r="BZ125" s="277"/>
      <c r="CA125" s="277"/>
      <c r="CB125" s="277"/>
      <c r="CC125" s="277"/>
      <c r="CD125" s="277"/>
      <c r="CE125" s="277"/>
      <c r="CF125" s="277"/>
      <c r="CG125" s="277"/>
      <c r="CH125" s="277"/>
      <c r="CI125" s="277"/>
      <c r="CJ125" s="277"/>
      <c r="CK125" s="277"/>
      <c r="CL125" s="277"/>
      <c r="CM125" s="277"/>
      <c r="CN125" s="277"/>
      <c r="CO125" s="277"/>
      <c r="CP125" s="277"/>
      <c r="CQ125" s="277"/>
      <c r="CR125" s="277"/>
      <c r="CS125" s="277"/>
      <c r="CT125" s="277"/>
      <c r="CU125" s="277"/>
      <c r="CV125" s="277"/>
      <c r="CW125" s="277"/>
      <c r="CX125" s="277"/>
      <c r="CY125" s="277"/>
      <c r="CZ125" s="277"/>
      <c r="DA125" s="277"/>
      <c r="DB125" s="277"/>
    </row>
    <row r="126" spans="1:106" s="293" customFormat="1" ht="12.75">
      <c r="A126" s="271"/>
      <c r="B126" s="271"/>
      <c r="C126" s="6"/>
      <c r="D126" s="6"/>
      <c r="E126" s="6"/>
      <c r="F126" s="6"/>
      <c r="G126" s="5" t="s">
        <v>4296</v>
      </c>
      <c r="H126" s="24">
        <v>14500</v>
      </c>
      <c r="I126" s="271"/>
      <c r="J126" s="271"/>
      <c r="K126" s="271"/>
      <c r="L126" s="6"/>
      <c r="M126" s="6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77"/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7"/>
      <c r="BJ126" s="277"/>
      <c r="BK126" s="277"/>
      <c r="BL126" s="277"/>
      <c r="BM126" s="277"/>
      <c r="BN126" s="277"/>
      <c r="BO126" s="277"/>
      <c r="BP126" s="277"/>
      <c r="BQ126" s="277"/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7"/>
      <c r="CC126" s="277"/>
      <c r="CD126" s="277"/>
      <c r="CE126" s="277"/>
      <c r="CF126" s="277"/>
      <c r="CG126" s="277"/>
      <c r="CH126" s="277"/>
      <c r="CI126" s="277"/>
      <c r="CJ126" s="277"/>
      <c r="CK126" s="277"/>
      <c r="CL126" s="277"/>
      <c r="CM126" s="277"/>
      <c r="CN126" s="277"/>
      <c r="CO126" s="277"/>
      <c r="CP126" s="277"/>
      <c r="CQ126" s="277"/>
      <c r="CR126" s="277"/>
      <c r="CS126" s="277"/>
      <c r="CT126" s="277"/>
      <c r="CU126" s="277"/>
      <c r="CV126" s="277"/>
      <c r="CW126" s="277"/>
      <c r="CX126" s="277"/>
      <c r="CY126" s="277"/>
      <c r="CZ126" s="277"/>
      <c r="DA126" s="277"/>
      <c r="DB126" s="277"/>
    </row>
    <row r="127" spans="1:106" s="293" customFormat="1" ht="25.5">
      <c r="A127" s="271">
        <v>17</v>
      </c>
      <c r="B127" s="271"/>
      <c r="C127" s="6" t="s">
        <v>5372</v>
      </c>
      <c r="D127" s="6" t="s">
        <v>5365</v>
      </c>
      <c r="E127" s="6" t="s">
        <v>5373</v>
      </c>
      <c r="F127" s="6" t="s">
        <v>5374</v>
      </c>
      <c r="G127" s="5" t="s">
        <v>977</v>
      </c>
      <c r="H127" s="24">
        <v>5000</v>
      </c>
      <c r="I127" s="271"/>
      <c r="J127" s="271"/>
      <c r="K127" s="271" t="s">
        <v>5369</v>
      </c>
      <c r="L127" s="6" t="s">
        <v>5375</v>
      </c>
      <c r="M127" s="6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277"/>
      <c r="AW127" s="277"/>
      <c r="AX127" s="277"/>
      <c r="AY127" s="277"/>
      <c r="AZ127" s="277"/>
      <c r="BA127" s="277"/>
      <c r="BB127" s="277"/>
      <c r="BC127" s="277"/>
      <c r="BD127" s="277"/>
      <c r="BE127" s="277"/>
      <c r="BF127" s="277"/>
      <c r="BG127" s="277"/>
      <c r="BH127" s="277"/>
      <c r="BI127" s="277"/>
      <c r="BJ127" s="277"/>
      <c r="BK127" s="277"/>
      <c r="BL127" s="277"/>
      <c r="BM127" s="277"/>
      <c r="BN127" s="277"/>
      <c r="BO127" s="277"/>
      <c r="BP127" s="277"/>
      <c r="BQ127" s="277"/>
      <c r="BR127" s="277"/>
      <c r="BS127" s="277"/>
      <c r="BT127" s="277"/>
      <c r="BU127" s="277"/>
      <c r="BV127" s="277"/>
      <c r="BW127" s="277"/>
      <c r="BX127" s="277"/>
      <c r="BY127" s="277"/>
      <c r="BZ127" s="277"/>
      <c r="CA127" s="277"/>
      <c r="CB127" s="277"/>
      <c r="CC127" s="277"/>
      <c r="CD127" s="277"/>
      <c r="CE127" s="277"/>
      <c r="CF127" s="277"/>
      <c r="CG127" s="277"/>
      <c r="CH127" s="277"/>
      <c r="CI127" s="277"/>
      <c r="CJ127" s="277"/>
      <c r="CK127" s="277"/>
      <c r="CL127" s="277"/>
      <c r="CM127" s="277"/>
      <c r="CN127" s="277"/>
      <c r="CO127" s="277"/>
      <c r="CP127" s="277"/>
      <c r="CQ127" s="277"/>
      <c r="CR127" s="277"/>
      <c r="CS127" s="277"/>
      <c r="CT127" s="277"/>
      <c r="CU127" s="277"/>
      <c r="CV127" s="277"/>
      <c r="CW127" s="277"/>
      <c r="CX127" s="277"/>
      <c r="CY127" s="277"/>
      <c r="CZ127" s="277"/>
      <c r="DA127" s="277"/>
      <c r="DB127" s="277"/>
    </row>
    <row r="128" spans="1:106" s="293" customFormat="1" ht="25.5">
      <c r="A128" s="271">
        <v>18</v>
      </c>
      <c r="B128" s="271"/>
      <c r="C128" s="6" t="s">
        <v>5376</v>
      </c>
      <c r="D128" s="6" t="s">
        <v>5377</v>
      </c>
      <c r="E128" s="6" t="s">
        <v>5378</v>
      </c>
      <c r="F128" s="6" t="s">
        <v>5379</v>
      </c>
      <c r="G128" s="5" t="s">
        <v>977</v>
      </c>
      <c r="H128" s="24">
        <v>5000</v>
      </c>
      <c r="I128" s="271"/>
      <c r="J128" s="271"/>
      <c r="K128" s="271" t="s">
        <v>5354</v>
      </c>
      <c r="L128" s="6" t="s">
        <v>5380</v>
      </c>
      <c r="M128" s="6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277"/>
      <c r="AW128" s="277"/>
      <c r="AX128" s="277"/>
      <c r="AY128" s="277"/>
      <c r="AZ128" s="277"/>
      <c r="BA128" s="277"/>
      <c r="BB128" s="277"/>
      <c r="BC128" s="277"/>
      <c r="BD128" s="277"/>
      <c r="BE128" s="277"/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277"/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/>
      <c r="CP128" s="277"/>
      <c r="CQ128" s="277"/>
      <c r="CR128" s="277"/>
      <c r="CS128" s="277"/>
      <c r="CT128" s="277"/>
      <c r="CU128" s="277"/>
      <c r="CV128" s="277"/>
      <c r="CW128" s="277"/>
      <c r="CX128" s="277"/>
      <c r="CY128" s="277"/>
      <c r="CZ128" s="277"/>
      <c r="DA128" s="277"/>
      <c r="DB128" s="277"/>
    </row>
    <row r="129" spans="1:106" s="293" customFormat="1" ht="25.5">
      <c r="A129" s="271">
        <v>19</v>
      </c>
      <c r="B129" s="271"/>
      <c r="C129" s="6" t="s">
        <v>5381</v>
      </c>
      <c r="D129" s="6" t="s">
        <v>5382</v>
      </c>
      <c r="E129" s="6" t="s">
        <v>5383</v>
      </c>
      <c r="F129" s="6" t="s">
        <v>5384</v>
      </c>
      <c r="G129" s="5" t="s">
        <v>989</v>
      </c>
      <c r="H129" s="24">
        <v>200</v>
      </c>
      <c r="I129" s="271"/>
      <c r="J129" s="271"/>
      <c r="K129" s="271" t="s">
        <v>5369</v>
      </c>
      <c r="L129" s="6" t="s">
        <v>5385</v>
      </c>
      <c r="M129" s="6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I129" s="277"/>
      <c r="AJ129" s="277"/>
      <c r="AK129" s="277"/>
      <c r="AL129" s="277"/>
      <c r="AM129" s="277"/>
      <c r="AN129" s="277"/>
      <c r="AO129" s="277"/>
      <c r="AP129" s="277"/>
      <c r="AQ129" s="277"/>
      <c r="AR129" s="277"/>
      <c r="AS129" s="277"/>
      <c r="AT129" s="277"/>
      <c r="AU129" s="277"/>
      <c r="AV129" s="277"/>
      <c r="AW129" s="277"/>
      <c r="AX129" s="277"/>
      <c r="AY129" s="277"/>
      <c r="AZ129" s="277"/>
      <c r="BA129" s="277"/>
      <c r="BB129" s="277"/>
      <c r="BC129" s="277"/>
      <c r="BD129" s="277"/>
      <c r="BE129" s="277"/>
      <c r="BF129" s="277"/>
      <c r="BG129" s="277"/>
      <c r="BH129" s="277"/>
      <c r="BI129" s="277"/>
      <c r="BJ129" s="277"/>
      <c r="BK129" s="277"/>
      <c r="BL129" s="277"/>
      <c r="BM129" s="277"/>
      <c r="BN129" s="277"/>
      <c r="BO129" s="277"/>
      <c r="BP129" s="277"/>
      <c r="BQ129" s="277"/>
      <c r="BR129" s="277"/>
      <c r="BS129" s="277"/>
      <c r="BT129" s="277"/>
      <c r="BU129" s="277"/>
      <c r="BV129" s="277"/>
      <c r="BW129" s="277"/>
      <c r="BX129" s="277"/>
      <c r="BY129" s="277"/>
      <c r="BZ129" s="277"/>
      <c r="CA129" s="277"/>
      <c r="CB129" s="277"/>
      <c r="CC129" s="277"/>
      <c r="CD129" s="277"/>
      <c r="CE129" s="277"/>
      <c r="CF129" s="277"/>
      <c r="CG129" s="277"/>
      <c r="CH129" s="277"/>
      <c r="CI129" s="277"/>
      <c r="CJ129" s="277"/>
      <c r="CK129" s="277"/>
      <c r="CL129" s="277"/>
      <c r="CM129" s="277"/>
      <c r="CN129" s="277"/>
      <c r="CO129" s="277"/>
      <c r="CP129" s="277"/>
      <c r="CQ129" s="277"/>
      <c r="CR129" s="277"/>
      <c r="CS129" s="277"/>
      <c r="CT129" s="277"/>
      <c r="CU129" s="277"/>
      <c r="CV129" s="277"/>
      <c r="CW129" s="277"/>
      <c r="CX129" s="277"/>
      <c r="CY129" s="277"/>
      <c r="CZ129" s="277"/>
      <c r="DA129" s="277"/>
      <c r="DB129" s="277"/>
    </row>
    <row r="130" spans="1:106" s="293" customFormat="1" ht="12.75">
      <c r="A130" s="271"/>
      <c r="B130" s="271"/>
      <c r="C130" s="6"/>
      <c r="D130" s="6"/>
      <c r="E130" s="6"/>
      <c r="F130" s="6"/>
      <c r="G130" s="5" t="s">
        <v>977</v>
      </c>
      <c r="H130" s="24">
        <v>10000</v>
      </c>
      <c r="I130" s="271"/>
      <c r="J130" s="271"/>
      <c r="K130" s="271"/>
      <c r="L130" s="6"/>
      <c r="M130" s="6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I130" s="277"/>
      <c r="AJ130" s="277"/>
      <c r="AK130" s="277"/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77"/>
      <c r="BA130" s="277"/>
      <c r="BB130" s="277"/>
      <c r="BC130" s="277"/>
      <c r="BD130" s="277"/>
      <c r="BE130" s="277"/>
      <c r="BF130" s="277"/>
      <c r="BG130" s="277"/>
      <c r="BH130" s="277"/>
      <c r="BI130" s="277"/>
      <c r="BJ130" s="277"/>
      <c r="BK130" s="277"/>
      <c r="BL130" s="277"/>
      <c r="BM130" s="277"/>
      <c r="BN130" s="277"/>
      <c r="BO130" s="277"/>
      <c r="BP130" s="277"/>
      <c r="BQ130" s="277"/>
      <c r="BR130" s="277"/>
      <c r="BS130" s="277"/>
      <c r="BT130" s="277"/>
      <c r="BU130" s="277"/>
      <c r="BV130" s="277"/>
      <c r="BW130" s="277"/>
      <c r="BX130" s="277"/>
      <c r="BY130" s="277"/>
      <c r="BZ130" s="277"/>
      <c r="CA130" s="277"/>
      <c r="CB130" s="277"/>
      <c r="CC130" s="277"/>
      <c r="CD130" s="277"/>
      <c r="CE130" s="277"/>
      <c r="CF130" s="277"/>
      <c r="CG130" s="277"/>
      <c r="CH130" s="277"/>
      <c r="CI130" s="277"/>
      <c r="CJ130" s="277"/>
      <c r="CK130" s="277"/>
      <c r="CL130" s="277"/>
      <c r="CM130" s="277"/>
      <c r="CN130" s="277"/>
      <c r="CO130" s="277"/>
      <c r="CP130" s="277"/>
      <c r="CQ130" s="277"/>
      <c r="CR130" s="277"/>
      <c r="CS130" s="277"/>
      <c r="CT130" s="277"/>
      <c r="CU130" s="277"/>
      <c r="CV130" s="277"/>
      <c r="CW130" s="277"/>
      <c r="CX130" s="277"/>
      <c r="CY130" s="277"/>
      <c r="CZ130" s="277"/>
      <c r="DA130" s="277"/>
      <c r="DB130" s="277"/>
    </row>
    <row r="131" spans="1:106" s="293" customFormat="1" ht="25.5">
      <c r="A131" s="271">
        <v>20</v>
      </c>
      <c r="B131" s="271"/>
      <c r="C131" s="6" t="s">
        <v>5386</v>
      </c>
      <c r="D131" s="6" t="s">
        <v>5387</v>
      </c>
      <c r="E131" s="6" t="s">
        <v>5388</v>
      </c>
      <c r="F131" s="6" t="s">
        <v>5389</v>
      </c>
      <c r="G131" s="5" t="s">
        <v>989</v>
      </c>
      <c r="H131" s="24">
        <v>200</v>
      </c>
      <c r="I131" s="271"/>
      <c r="J131" s="271"/>
      <c r="K131" s="271" t="s">
        <v>5348</v>
      </c>
      <c r="L131" s="6" t="s">
        <v>5390</v>
      </c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277"/>
      <c r="AV131" s="277"/>
      <c r="AW131" s="277"/>
      <c r="AX131" s="277"/>
      <c r="AY131" s="277"/>
      <c r="AZ131" s="277"/>
      <c r="BA131" s="277"/>
      <c r="BB131" s="277"/>
      <c r="BC131" s="277"/>
      <c r="BD131" s="277"/>
      <c r="BE131" s="277"/>
      <c r="BF131" s="277"/>
      <c r="BG131" s="277"/>
      <c r="BH131" s="277"/>
      <c r="BI131" s="277"/>
      <c r="BJ131" s="277"/>
      <c r="BK131" s="277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7"/>
      <c r="CC131" s="277"/>
      <c r="CD131" s="277"/>
      <c r="CE131" s="277"/>
      <c r="CF131" s="277"/>
      <c r="CG131" s="277"/>
      <c r="CH131" s="277"/>
      <c r="CI131" s="277"/>
      <c r="CJ131" s="277"/>
      <c r="CK131" s="277"/>
      <c r="CL131" s="277"/>
      <c r="CM131" s="277"/>
      <c r="CN131" s="277"/>
      <c r="CO131" s="277"/>
      <c r="CP131" s="277"/>
      <c r="CQ131" s="277"/>
      <c r="CR131" s="277"/>
      <c r="CS131" s="277"/>
      <c r="CT131" s="277"/>
      <c r="CU131" s="277"/>
      <c r="CV131" s="277"/>
      <c r="CW131" s="277"/>
      <c r="CX131" s="277"/>
      <c r="CY131" s="277"/>
      <c r="CZ131" s="277"/>
      <c r="DA131" s="277"/>
      <c r="DB131" s="277"/>
    </row>
    <row r="132" spans="1:106" s="293" customFormat="1" ht="25.5">
      <c r="A132" s="271">
        <v>21</v>
      </c>
      <c r="B132" s="271"/>
      <c r="C132" s="6" t="s">
        <v>5391</v>
      </c>
      <c r="D132" s="6" t="s">
        <v>5392</v>
      </c>
      <c r="E132" s="6" t="s">
        <v>5393</v>
      </c>
      <c r="F132" s="6" t="s">
        <v>5394</v>
      </c>
      <c r="G132" s="5" t="s">
        <v>989</v>
      </c>
      <c r="H132" s="24">
        <v>21750</v>
      </c>
      <c r="I132" s="271"/>
      <c r="J132" s="271"/>
      <c r="K132" s="271" t="s">
        <v>5395</v>
      </c>
      <c r="L132" s="6" t="s">
        <v>5396</v>
      </c>
      <c r="M132" s="6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  <c r="AV132" s="277"/>
      <c r="AW132" s="277"/>
      <c r="AX132" s="277"/>
      <c r="AY132" s="277"/>
      <c r="AZ132" s="277"/>
      <c r="BA132" s="277"/>
      <c r="BB132" s="277"/>
      <c r="BC132" s="277"/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7"/>
      <c r="CC132" s="277"/>
      <c r="CD132" s="277"/>
      <c r="CE132" s="277"/>
      <c r="CF132" s="277"/>
      <c r="CG132" s="277"/>
      <c r="CH132" s="277"/>
      <c r="CI132" s="277"/>
      <c r="CJ132" s="277"/>
      <c r="CK132" s="277"/>
      <c r="CL132" s="277"/>
      <c r="CM132" s="277"/>
      <c r="CN132" s="277"/>
      <c r="CO132" s="277"/>
      <c r="CP132" s="277"/>
      <c r="CQ132" s="277"/>
      <c r="CR132" s="277"/>
      <c r="CS132" s="277"/>
      <c r="CT132" s="277"/>
      <c r="CU132" s="277"/>
      <c r="CV132" s="277"/>
      <c r="CW132" s="277"/>
      <c r="CX132" s="277"/>
      <c r="CY132" s="277"/>
      <c r="CZ132" s="277"/>
      <c r="DA132" s="277"/>
      <c r="DB132" s="277"/>
    </row>
    <row r="133" spans="1:106" s="293" customFormat="1" ht="12.75">
      <c r="A133" s="271"/>
      <c r="B133" s="271"/>
      <c r="C133" s="6"/>
      <c r="D133" s="6"/>
      <c r="E133" s="6"/>
      <c r="F133" s="6"/>
      <c r="G133" s="5" t="s">
        <v>4296</v>
      </c>
      <c r="H133" s="24">
        <v>1405000</v>
      </c>
      <c r="I133" s="271"/>
      <c r="J133" s="271"/>
      <c r="K133" s="271"/>
      <c r="L133" s="6"/>
      <c r="M133" s="6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  <c r="AK133" s="277"/>
      <c r="AL133" s="277"/>
      <c r="AM133" s="277"/>
      <c r="AN133" s="277"/>
      <c r="AO133" s="277"/>
      <c r="AP133" s="277"/>
      <c r="AQ133" s="277"/>
      <c r="AR133" s="277"/>
      <c r="AS133" s="277"/>
      <c r="AT133" s="277"/>
      <c r="AU133" s="277"/>
      <c r="AV133" s="277"/>
      <c r="AW133" s="277"/>
      <c r="AX133" s="277"/>
      <c r="AY133" s="277"/>
      <c r="AZ133" s="277"/>
      <c r="BA133" s="277"/>
      <c r="BB133" s="277"/>
      <c r="BC133" s="277"/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77"/>
      <c r="CB133" s="277"/>
      <c r="CC133" s="277"/>
      <c r="CD133" s="277"/>
      <c r="CE133" s="277"/>
      <c r="CF133" s="277"/>
      <c r="CG133" s="277"/>
      <c r="CH133" s="277"/>
      <c r="CI133" s="277"/>
      <c r="CJ133" s="277"/>
      <c r="CK133" s="277"/>
      <c r="CL133" s="277"/>
      <c r="CM133" s="277"/>
      <c r="CN133" s="277"/>
      <c r="CO133" s="277"/>
      <c r="CP133" s="277"/>
      <c r="CQ133" s="277"/>
      <c r="CR133" s="277"/>
      <c r="CS133" s="277"/>
      <c r="CT133" s="277"/>
      <c r="CU133" s="277"/>
      <c r="CV133" s="277"/>
      <c r="CW133" s="277"/>
      <c r="CX133" s="277"/>
      <c r="CY133" s="277"/>
      <c r="CZ133" s="277"/>
      <c r="DA133" s="277"/>
      <c r="DB133" s="277"/>
    </row>
    <row r="134" spans="1:106" s="293" customFormat="1" ht="25.5">
      <c r="A134" s="271">
        <v>22</v>
      </c>
      <c r="B134" s="271"/>
      <c r="C134" s="6" t="s">
        <v>5397</v>
      </c>
      <c r="D134" s="6" t="s">
        <v>5392</v>
      </c>
      <c r="E134" s="6" t="s">
        <v>5398</v>
      </c>
      <c r="F134" s="6" t="s">
        <v>5399</v>
      </c>
      <c r="G134" s="5" t="s">
        <v>989</v>
      </c>
      <c r="H134" s="24">
        <v>16267</v>
      </c>
      <c r="I134" s="271"/>
      <c r="J134" s="271"/>
      <c r="K134" s="272">
        <v>42285</v>
      </c>
      <c r="L134" s="6" t="s">
        <v>5400</v>
      </c>
      <c r="M134" s="6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277"/>
      <c r="AO134" s="277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77"/>
      <c r="BB134" s="277"/>
      <c r="BC134" s="277"/>
      <c r="BD134" s="277"/>
      <c r="BE134" s="277"/>
      <c r="BF134" s="277"/>
      <c r="BG134" s="277"/>
      <c r="BH134" s="277"/>
      <c r="BI134" s="277"/>
      <c r="BJ134" s="277"/>
      <c r="BK134" s="277"/>
      <c r="BL134" s="277"/>
      <c r="BM134" s="277"/>
      <c r="BN134" s="277"/>
      <c r="BO134" s="277"/>
      <c r="BP134" s="277"/>
      <c r="BQ134" s="277"/>
      <c r="BR134" s="277"/>
      <c r="BS134" s="277"/>
      <c r="BT134" s="277"/>
      <c r="BU134" s="277"/>
      <c r="BV134" s="277"/>
      <c r="BW134" s="277"/>
      <c r="BX134" s="277"/>
      <c r="BY134" s="277"/>
      <c r="BZ134" s="277"/>
      <c r="CA134" s="277"/>
      <c r="CB134" s="277"/>
      <c r="CC134" s="277"/>
      <c r="CD134" s="277"/>
      <c r="CE134" s="277"/>
      <c r="CF134" s="277"/>
      <c r="CG134" s="277"/>
      <c r="CH134" s="277"/>
      <c r="CI134" s="277"/>
      <c r="CJ134" s="277"/>
      <c r="CK134" s="277"/>
      <c r="CL134" s="277"/>
      <c r="CM134" s="277"/>
      <c r="CN134" s="277"/>
      <c r="CO134" s="277"/>
      <c r="CP134" s="277"/>
      <c r="CQ134" s="277"/>
      <c r="CR134" s="277"/>
      <c r="CS134" s="277"/>
      <c r="CT134" s="277"/>
      <c r="CU134" s="277"/>
      <c r="CV134" s="277"/>
      <c r="CW134" s="277"/>
      <c r="CX134" s="277"/>
      <c r="CY134" s="277"/>
      <c r="CZ134" s="277"/>
      <c r="DA134" s="277"/>
      <c r="DB134" s="277"/>
    </row>
    <row r="135" spans="1:106" s="293" customFormat="1" ht="45.75" customHeight="1">
      <c r="A135" s="271">
        <v>23</v>
      </c>
      <c r="B135" s="271"/>
      <c r="C135" s="6" t="s">
        <v>5401</v>
      </c>
      <c r="D135" s="6" t="s">
        <v>5392</v>
      </c>
      <c r="E135" s="6" t="s">
        <v>5402</v>
      </c>
      <c r="F135" s="6" t="s">
        <v>5403</v>
      </c>
      <c r="G135" s="5" t="s">
        <v>989</v>
      </c>
      <c r="H135" s="24">
        <v>2050</v>
      </c>
      <c r="I135" s="271"/>
      <c r="J135" s="271"/>
      <c r="K135" s="272">
        <v>42346</v>
      </c>
      <c r="L135" s="6" t="s">
        <v>5404</v>
      </c>
      <c r="M135" s="6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277"/>
      <c r="BB135" s="277"/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  <c r="BR135" s="277"/>
      <c r="BS135" s="277"/>
      <c r="BT135" s="277"/>
      <c r="BU135" s="277"/>
      <c r="BV135" s="277"/>
      <c r="BW135" s="277"/>
      <c r="BX135" s="277"/>
      <c r="BY135" s="277"/>
      <c r="BZ135" s="277"/>
      <c r="CA135" s="277"/>
      <c r="CB135" s="277"/>
      <c r="CC135" s="277"/>
      <c r="CD135" s="277"/>
      <c r="CE135" s="277"/>
      <c r="CF135" s="277"/>
      <c r="CG135" s="277"/>
      <c r="CH135" s="277"/>
      <c r="CI135" s="277"/>
      <c r="CJ135" s="277"/>
      <c r="CK135" s="277"/>
      <c r="CL135" s="277"/>
      <c r="CM135" s="277"/>
      <c r="CN135" s="277"/>
      <c r="CO135" s="277"/>
      <c r="CP135" s="277"/>
      <c r="CQ135" s="277"/>
      <c r="CR135" s="277"/>
      <c r="CS135" s="277"/>
      <c r="CT135" s="277"/>
      <c r="CU135" s="277"/>
      <c r="CV135" s="277"/>
      <c r="CW135" s="277"/>
      <c r="CX135" s="277"/>
      <c r="CY135" s="277"/>
      <c r="CZ135" s="277"/>
      <c r="DA135" s="277"/>
      <c r="DB135" s="277"/>
    </row>
    <row r="136" spans="1:106" s="293" customFormat="1" ht="25.5">
      <c r="A136" s="271">
        <v>24</v>
      </c>
      <c r="B136" s="271"/>
      <c r="C136" s="6" t="s">
        <v>5405</v>
      </c>
      <c r="D136" s="6" t="s">
        <v>5392</v>
      </c>
      <c r="E136" s="6" t="s">
        <v>5406</v>
      </c>
      <c r="F136" s="6" t="s">
        <v>5407</v>
      </c>
      <c r="G136" s="5" t="s">
        <v>989</v>
      </c>
      <c r="H136" s="24">
        <v>50</v>
      </c>
      <c r="I136" s="271"/>
      <c r="J136" s="271"/>
      <c r="K136" s="271" t="s">
        <v>5369</v>
      </c>
      <c r="L136" s="6" t="s">
        <v>5408</v>
      </c>
      <c r="M136" s="6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277"/>
      <c r="BB136" s="277"/>
      <c r="BC136" s="277"/>
      <c r="BD136" s="277"/>
      <c r="BE136" s="277"/>
      <c r="BF136" s="277"/>
      <c r="BG136" s="277"/>
      <c r="BH136" s="277"/>
      <c r="BI136" s="277"/>
      <c r="BJ136" s="277"/>
      <c r="BK136" s="277"/>
      <c r="BL136" s="277"/>
      <c r="BM136" s="277"/>
      <c r="BN136" s="277"/>
      <c r="BO136" s="277"/>
      <c r="BP136" s="277"/>
      <c r="BQ136" s="277"/>
      <c r="BR136" s="277"/>
      <c r="BS136" s="277"/>
      <c r="BT136" s="277"/>
      <c r="BU136" s="277"/>
      <c r="BV136" s="277"/>
      <c r="BW136" s="277"/>
      <c r="BX136" s="277"/>
      <c r="BY136" s="277"/>
      <c r="BZ136" s="277"/>
      <c r="CA136" s="277"/>
      <c r="CB136" s="277"/>
      <c r="CC136" s="277"/>
      <c r="CD136" s="277"/>
      <c r="CE136" s="277"/>
      <c r="CF136" s="277"/>
      <c r="CG136" s="277"/>
      <c r="CH136" s="277"/>
      <c r="CI136" s="277"/>
      <c r="CJ136" s="277"/>
      <c r="CK136" s="277"/>
      <c r="CL136" s="277"/>
      <c r="CM136" s="277"/>
      <c r="CN136" s="277"/>
      <c r="CO136" s="277"/>
      <c r="CP136" s="277"/>
      <c r="CQ136" s="277"/>
      <c r="CR136" s="277"/>
      <c r="CS136" s="277"/>
      <c r="CT136" s="277"/>
      <c r="CU136" s="277"/>
      <c r="CV136" s="277"/>
      <c r="CW136" s="277"/>
      <c r="CX136" s="277"/>
      <c r="CY136" s="277"/>
      <c r="CZ136" s="277"/>
      <c r="DA136" s="277"/>
      <c r="DB136" s="277"/>
    </row>
    <row r="137" spans="1:106" s="293" customFormat="1" ht="12.75">
      <c r="A137" s="271"/>
      <c r="B137" s="271"/>
      <c r="C137" s="6"/>
      <c r="D137" s="6"/>
      <c r="E137" s="6"/>
      <c r="F137" s="6"/>
      <c r="G137" s="5" t="s">
        <v>977</v>
      </c>
      <c r="H137" s="24">
        <v>10000</v>
      </c>
      <c r="I137" s="271"/>
      <c r="J137" s="271"/>
      <c r="K137" s="271"/>
      <c r="L137" s="6"/>
      <c r="M137" s="6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  <c r="AV137" s="277"/>
      <c r="AW137" s="277"/>
      <c r="AX137" s="277"/>
      <c r="AY137" s="277"/>
      <c r="AZ137" s="277"/>
      <c r="BA137" s="277"/>
      <c r="BB137" s="277"/>
      <c r="BC137" s="277"/>
      <c r="BD137" s="277"/>
      <c r="BE137" s="277"/>
      <c r="BF137" s="277"/>
      <c r="BG137" s="277"/>
      <c r="BH137" s="277"/>
      <c r="BI137" s="277"/>
      <c r="BJ137" s="277"/>
      <c r="BK137" s="277"/>
      <c r="BL137" s="277"/>
      <c r="BM137" s="277"/>
      <c r="BN137" s="277"/>
      <c r="BO137" s="277"/>
      <c r="BP137" s="277"/>
      <c r="BQ137" s="277"/>
      <c r="BR137" s="277"/>
      <c r="BS137" s="277"/>
      <c r="BT137" s="277"/>
      <c r="BU137" s="277"/>
      <c r="BV137" s="277"/>
      <c r="BW137" s="277"/>
      <c r="BX137" s="277"/>
      <c r="BY137" s="277"/>
      <c r="BZ137" s="277"/>
      <c r="CA137" s="277"/>
      <c r="CB137" s="277"/>
      <c r="CC137" s="277"/>
      <c r="CD137" s="277"/>
      <c r="CE137" s="277"/>
      <c r="CF137" s="277"/>
      <c r="CG137" s="277"/>
      <c r="CH137" s="277"/>
      <c r="CI137" s="277"/>
      <c r="CJ137" s="277"/>
      <c r="CK137" s="277"/>
      <c r="CL137" s="277"/>
      <c r="CM137" s="277"/>
      <c r="CN137" s="277"/>
      <c r="CO137" s="277"/>
      <c r="CP137" s="277"/>
      <c r="CQ137" s="277"/>
      <c r="CR137" s="277"/>
      <c r="CS137" s="277"/>
      <c r="CT137" s="277"/>
      <c r="CU137" s="277"/>
      <c r="CV137" s="277"/>
      <c r="CW137" s="277"/>
      <c r="CX137" s="277"/>
      <c r="CY137" s="277"/>
      <c r="CZ137" s="277"/>
      <c r="DA137" s="277"/>
      <c r="DB137" s="277"/>
    </row>
    <row r="138" spans="1:106" s="293" customFormat="1" ht="25.5">
      <c r="A138" s="271">
        <v>25</v>
      </c>
      <c r="B138" s="271"/>
      <c r="C138" s="6" t="s">
        <v>5409</v>
      </c>
      <c r="D138" s="6" t="s">
        <v>5392</v>
      </c>
      <c r="E138" s="6" t="s">
        <v>5410</v>
      </c>
      <c r="F138" s="6" t="s">
        <v>5411</v>
      </c>
      <c r="G138" s="5" t="s">
        <v>977</v>
      </c>
      <c r="H138" s="24">
        <v>5000</v>
      </c>
      <c r="I138" s="271"/>
      <c r="J138" s="271"/>
      <c r="K138" s="271" t="s">
        <v>5412</v>
      </c>
      <c r="L138" s="6" t="s">
        <v>5413</v>
      </c>
      <c r="M138" s="6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  <c r="AK138" s="277"/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  <c r="AV138" s="277"/>
      <c r="AW138" s="277"/>
      <c r="AX138" s="277"/>
      <c r="AY138" s="277"/>
      <c r="AZ138" s="277"/>
      <c r="BA138" s="277"/>
      <c r="BB138" s="277"/>
      <c r="BC138" s="277"/>
      <c r="BD138" s="277"/>
      <c r="BE138" s="277"/>
      <c r="BF138" s="277"/>
      <c r="BG138" s="277"/>
      <c r="BH138" s="277"/>
      <c r="BI138" s="277"/>
      <c r="BJ138" s="277"/>
      <c r="BK138" s="277"/>
      <c r="BL138" s="277"/>
      <c r="BM138" s="277"/>
      <c r="BN138" s="277"/>
      <c r="BO138" s="277"/>
      <c r="BP138" s="277"/>
      <c r="BQ138" s="277"/>
      <c r="BR138" s="277"/>
      <c r="BS138" s="277"/>
      <c r="BT138" s="277"/>
      <c r="BU138" s="277"/>
      <c r="BV138" s="277"/>
      <c r="BW138" s="277"/>
      <c r="BX138" s="277"/>
      <c r="BY138" s="277"/>
      <c r="BZ138" s="277"/>
      <c r="CA138" s="277"/>
      <c r="CB138" s="277"/>
      <c r="CC138" s="277"/>
      <c r="CD138" s="277"/>
      <c r="CE138" s="277"/>
      <c r="CF138" s="277"/>
      <c r="CG138" s="277"/>
      <c r="CH138" s="277"/>
      <c r="CI138" s="277"/>
      <c r="CJ138" s="277"/>
      <c r="CK138" s="277"/>
      <c r="CL138" s="277"/>
      <c r="CM138" s="277"/>
      <c r="CN138" s="277"/>
      <c r="CO138" s="277"/>
      <c r="CP138" s="277"/>
      <c r="CQ138" s="277"/>
      <c r="CR138" s="277"/>
      <c r="CS138" s="277"/>
      <c r="CT138" s="277"/>
      <c r="CU138" s="277"/>
      <c r="CV138" s="277"/>
      <c r="CW138" s="277"/>
      <c r="CX138" s="277"/>
      <c r="CY138" s="277"/>
      <c r="CZ138" s="277"/>
      <c r="DA138" s="277"/>
      <c r="DB138" s="277"/>
    </row>
    <row r="139" spans="1:106" s="293" customFormat="1" ht="25.5">
      <c r="A139" s="271">
        <v>26</v>
      </c>
      <c r="B139" s="271"/>
      <c r="C139" s="6" t="s">
        <v>5414</v>
      </c>
      <c r="D139" s="6" t="s">
        <v>5392</v>
      </c>
      <c r="E139" s="6" t="s">
        <v>5415</v>
      </c>
      <c r="F139" s="6" t="s">
        <v>5416</v>
      </c>
      <c r="G139" s="5" t="s">
        <v>989</v>
      </c>
      <c r="H139" s="24">
        <v>50</v>
      </c>
      <c r="I139" s="271"/>
      <c r="J139" s="271"/>
      <c r="K139" s="271" t="s">
        <v>5354</v>
      </c>
      <c r="L139" s="6" t="s">
        <v>5417</v>
      </c>
      <c r="M139" s="6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  <c r="AJ139" s="277"/>
      <c r="AK139" s="277"/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7"/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77"/>
      <c r="CO139" s="277"/>
      <c r="CP139" s="277"/>
      <c r="CQ139" s="277"/>
      <c r="CR139" s="277"/>
      <c r="CS139" s="277"/>
      <c r="CT139" s="277"/>
      <c r="CU139" s="277"/>
      <c r="CV139" s="277"/>
      <c r="CW139" s="277"/>
      <c r="CX139" s="277"/>
      <c r="CY139" s="277"/>
      <c r="CZ139" s="277"/>
      <c r="DA139" s="277"/>
      <c r="DB139" s="277"/>
    </row>
    <row r="140" spans="1:106" s="293" customFormat="1" ht="12.75">
      <c r="A140" s="271"/>
      <c r="B140" s="271"/>
      <c r="C140" s="6"/>
      <c r="D140" s="6"/>
      <c r="E140" s="6"/>
      <c r="F140" s="6"/>
      <c r="G140" s="5" t="s">
        <v>977</v>
      </c>
      <c r="H140" s="24">
        <v>10000</v>
      </c>
      <c r="I140" s="271"/>
      <c r="J140" s="271"/>
      <c r="K140" s="271"/>
      <c r="L140" s="6"/>
      <c r="M140" s="6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  <c r="AJ140" s="277"/>
      <c r="AK140" s="277"/>
      <c r="AL140" s="277"/>
      <c r="AM140" s="277"/>
      <c r="AN140" s="277"/>
      <c r="AO140" s="277"/>
      <c r="AP140" s="277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7"/>
      <c r="BA140" s="277"/>
      <c r="BB140" s="277"/>
      <c r="BC140" s="277"/>
      <c r="BD140" s="277"/>
      <c r="BE140" s="277"/>
      <c r="BF140" s="277"/>
      <c r="BG140" s="277"/>
      <c r="BH140" s="277"/>
      <c r="BI140" s="277"/>
      <c r="BJ140" s="277"/>
      <c r="BK140" s="277"/>
      <c r="BL140" s="277"/>
      <c r="BM140" s="277"/>
      <c r="BN140" s="277"/>
      <c r="BO140" s="277"/>
      <c r="BP140" s="277"/>
      <c r="BQ140" s="277"/>
      <c r="BR140" s="277"/>
      <c r="BS140" s="277"/>
      <c r="BT140" s="277"/>
      <c r="BU140" s="277"/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277"/>
      <c r="CI140" s="277"/>
      <c r="CJ140" s="277"/>
      <c r="CK140" s="277"/>
      <c r="CL140" s="277"/>
      <c r="CM140" s="277"/>
      <c r="CN140" s="277"/>
      <c r="CO140" s="277"/>
      <c r="CP140" s="277"/>
      <c r="CQ140" s="277"/>
      <c r="CR140" s="277"/>
      <c r="CS140" s="277"/>
      <c r="CT140" s="277"/>
      <c r="CU140" s="277"/>
      <c r="CV140" s="277"/>
      <c r="CW140" s="277"/>
      <c r="CX140" s="277"/>
      <c r="CY140" s="277"/>
      <c r="CZ140" s="277"/>
      <c r="DA140" s="277"/>
      <c r="DB140" s="277"/>
    </row>
    <row r="141" spans="1:106" s="293" customFormat="1" ht="25.5">
      <c r="A141" s="271">
        <v>27</v>
      </c>
      <c r="B141" s="271"/>
      <c r="C141" s="6" t="s">
        <v>5418</v>
      </c>
      <c r="D141" s="6" t="s">
        <v>5392</v>
      </c>
      <c r="E141" s="6" t="s">
        <v>5419</v>
      </c>
      <c r="F141" s="6" t="s">
        <v>5420</v>
      </c>
      <c r="G141" s="5" t="s">
        <v>5368</v>
      </c>
      <c r="H141" s="24">
        <v>200</v>
      </c>
      <c r="I141" s="271"/>
      <c r="J141" s="271"/>
      <c r="K141" s="272">
        <v>42132</v>
      </c>
      <c r="L141" s="6" t="s">
        <v>5421</v>
      </c>
      <c r="M141" s="6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  <c r="AP141" s="277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77"/>
      <c r="BA141" s="277"/>
      <c r="BB141" s="277"/>
      <c r="BC141" s="277"/>
      <c r="BD141" s="277"/>
      <c r="BE141" s="277"/>
      <c r="BF141" s="277"/>
      <c r="BG141" s="277"/>
      <c r="BH141" s="277"/>
      <c r="BI141" s="277"/>
      <c r="BJ141" s="277"/>
      <c r="BK141" s="277"/>
      <c r="BL141" s="277"/>
      <c r="BM141" s="277"/>
      <c r="BN141" s="277"/>
      <c r="BO141" s="277"/>
      <c r="BP141" s="277"/>
      <c r="BQ141" s="277"/>
      <c r="BR141" s="277"/>
      <c r="BS141" s="277"/>
      <c r="BT141" s="277"/>
      <c r="BU141" s="277"/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277"/>
      <c r="CG141" s="277"/>
      <c r="CH141" s="277"/>
      <c r="CI141" s="277"/>
      <c r="CJ141" s="277"/>
      <c r="CK141" s="277"/>
      <c r="CL141" s="277"/>
      <c r="CM141" s="277"/>
      <c r="CN141" s="277"/>
      <c r="CO141" s="277"/>
      <c r="CP141" s="277"/>
      <c r="CQ141" s="277"/>
      <c r="CR141" s="277"/>
      <c r="CS141" s="277"/>
      <c r="CT141" s="277"/>
      <c r="CU141" s="277"/>
      <c r="CV141" s="277"/>
      <c r="CW141" s="277"/>
      <c r="CX141" s="277"/>
      <c r="CY141" s="277"/>
      <c r="CZ141" s="277"/>
      <c r="DA141" s="277"/>
      <c r="DB141" s="277"/>
    </row>
    <row r="142" spans="1:106" s="293" customFormat="1" ht="12.75">
      <c r="A142" s="271"/>
      <c r="B142" s="271"/>
      <c r="C142" s="6"/>
      <c r="D142" s="6"/>
      <c r="E142" s="6"/>
      <c r="F142" s="6"/>
      <c r="G142" s="5" t="s">
        <v>5371</v>
      </c>
      <c r="H142" s="24">
        <v>36800</v>
      </c>
      <c r="I142" s="271"/>
      <c r="J142" s="271"/>
      <c r="K142" s="271"/>
      <c r="L142" s="6"/>
      <c r="M142" s="6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7"/>
      <c r="BA142" s="277"/>
      <c r="BB142" s="277"/>
      <c r="BC142" s="277"/>
      <c r="BD142" s="277"/>
      <c r="BE142" s="277"/>
      <c r="BF142" s="277"/>
      <c r="BG142" s="277"/>
      <c r="BH142" s="277"/>
      <c r="BI142" s="277"/>
      <c r="BJ142" s="277"/>
      <c r="BK142" s="277"/>
      <c r="BL142" s="277"/>
      <c r="BM142" s="277"/>
      <c r="BN142" s="277"/>
      <c r="BO142" s="277"/>
      <c r="BP142" s="277"/>
      <c r="BQ142" s="277"/>
      <c r="BR142" s="277"/>
      <c r="BS142" s="277"/>
      <c r="BT142" s="277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277"/>
      <c r="CI142" s="277"/>
      <c r="CJ142" s="277"/>
      <c r="CK142" s="277"/>
      <c r="CL142" s="277"/>
      <c r="CM142" s="277"/>
      <c r="CN142" s="277"/>
      <c r="CO142" s="277"/>
      <c r="CP142" s="277"/>
      <c r="CQ142" s="277"/>
      <c r="CR142" s="277"/>
      <c r="CS142" s="277"/>
      <c r="CT142" s="277"/>
      <c r="CU142" s="277"/>
      <c r="CV142" s="277"/>
      <c r="CW142" s="277"/>
      <c r="CX142" s="277"/>
      <c r="CY142" s="277"/>
      <c r="CZ142" s="277"/>
      <c r="DA142" s="277"/>
      <c r="DB142" s="277"/>
    </row>
    <row r="143" spans="1:106" s="293" customFormat="1" ht="25.5">
      <c r="A143" s="271">
        <v>28</v>
      </c>
      <c r="B143" s="271"/>
      <c r="C143" s="6" t="s">
        <v>5422</v>
      </c>
      <c r="D143" s="6" t="s">
        <v>5392</v>
      </c>
      <c r="E143" s="6" t="s">
        <v>5423</v>
      </c>
      <c r="F143" s="6" t="s">
        <v>5424</v>
      </c>
      <c r="G143" s="5" t="s">
        <v>989</v>
      </c>
      <c r="H143" s="24">
        <v>180</v>
      </c>
      <c r="I143" s="271"/>
      <c r="J143" s="271"/>
      <c r="K143" s="271" t="s">
        <v>5425</v>
      </c>
      <c r="L143" s="6" t="s">
        <v>5426</v>
      </c>
      <c r="M143" s="6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77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277"/>
      <c r="BT143" s="277"/>
      <c r="BU143" s="277"/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  <c r="CI143" s="277"/>
      <c r="CJ143" s="277"/>
      <c r="CK143" s="277"/>
      <c r="CL143" s="277"/>
      <c r="CM143" s="277"/>
      <c r="CN143" s="277"/>
      <c r="CO143" s="277"/>
      <c r="CP143" s="277"/>
      <c r="CQ143" s="277"/>
      <c r="CR143" s="277"/>
      <c r="CS143" s="277"/>
      <c r="CT143" s="277"/>
      <c r="CU143" s="277"/>
      <c r="CV143" s="277"/>
      <c r="CW143" s="277"/>
      <c r="CX143" s="277"/>
      <c r="CY143" s="277"/>
      <c r="CZ143" s="277"/>
      <c r="DA143" s="277"/>
      <c r="DB143" s="277"/>
    </row>
    <row r="144" spans="1:106" s="293" customFormat="1" ht="12.75">
      <c r="A144" s="271"/>
      <c r="B144" s="271"/>
      <c r="C144" s="6"/>
      <c r="D144" s="6"/>
      <c r="E144" s="6"/>
      <c r="F144" s="6"/>
      <c r="G144" s="5" t="s">
        <v>977</v>
      </c>
      <c r="H144" s="24">
        <v>7000</v>
      </c>
      <c r="I144" s="271"/>
      <c r="J144" s="271"/>
      <c r="K144" s="271"/>
      <c r="L144" s="6"/>
      <c r="M144" s="6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  <c r="AP144" s="277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77"/>
      <c r="BA144" s="277"/>
      <c r="BB144" s="277"/>
      <c r="BC144" s="277"/>
      <c r="BD144" s="277"/>
      <c r="BE144" s="277"/>
      <c r="BF144" s="277"/>
      <c r="BG144" s="277"/>
      <c r="BH144" s="277"/>
      <c r="BI144" s="277"/>
      <c r="BJ144" s="277"/>
      <c r="BK144" s="277"/>
      <c r="BL144" s="277"/>
      <c r="BM144" s="277"/>
      <c r="BN144" s="277"/>
      <c r="BO144" s="277"/>
      <c r="BP144" s="277"/>
      <c r="BQ144" s="277"/>
      <c r="BR144" s="277"/>
      <c r="BS144" s="277"/>
      <c r="BT144" s="277"/>
      <c r="BU144" s="277"/>
      <c r="BV144" s="277"/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277"/>
      <c r="CI144" s="277"/>
      <c r="CJ144" s="277"/>
      <c r="CK144" s="277"/>
      <c r="CL144" s="277"/>
      <c r="CM144" s="277"/>
      <c r="CN144" s="277"/>
      <c r="CO144" s="277"/>
      <c r="CP144" s="277"/>
      <c r="CQ144" s="277"/>
      <c r="CR144" s="277"/>
      <c r="CS144" s="277"/>
      <c r="CT144" s="277"/>
      <c r="CU144" s="277"/>
      <c r="CV144" s="277"/>
      <c r="CW144" s="277"/>
      <c r="CX144" s="277"/>
      <c r="CY144" s="277"/>
      <c r="CZ144" s="277"/>
      <c r="DA144" s="277"/>
      <c r="DB144" s="277"/>
    </row>
    <row r="145" spans="1:106" s="293" customFormat="1" ht="25.5">
      <c r="A145" s="271">
        <v>29</v>
      </c>
      <c r="B145" s="271"/>
      <c r="C145" s="6" t="s">
        <v>5427</v>
      </c>
      <c r="D145" s="6" t="s">
        <v>5392</v>
      </c>
      <c r="E145" s="6" t="s">
        <v>5428</v>
      </c>
      <c r="F145" s="6" t="s">
        <v>5429</v>
      </c>
      <c r="G145" s="5" t="s">
        <v>4036</v>
      </c>
      <c r="H145" s="24">
        <v>45300</v>
      </c>
      <c r="I145" s="271"/>
      <c r="J145" s="271"/>
      <c r="K145" s="271" t="s">
        <v>5354</v>
      </c>
      <c r="L145" s="6" t="s">
        <v>5430</v>
      </c>
      <c r="M145" s="6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  <c r="BA145" s="277"/>
      <c r="BB145" s="277"/>
      <c r="BC145" s="277"/>
      <c r="BD145" s="277"/>
      <c r="BE145" s="277"/>
      <c r="BF145" s="277"/>
      <c r="BG145" s="277"/>
      <c r="BH145" s="277"/>
      <c r="BI145" s="277"/>
      <c r="BJ145" s="277"/>
      <c r="BK145" s="277"/>
      <c r="BL145" s="277"/>
      <c r="BM145" s="277"/>
      <c r="BN145" s="277"/>
      <c r="BO145" s="277"/>
      <c r="BP145" s="277"/>
      <c r="BQ145" s="277"/>
      <c r="BR145" s="277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277"/>
      <c r="CI145" s="277"/>
      <c r="CJ145" s="277"/>
      <c r="CK145" s="277"/>
      <c r="CL145" s="277"/>
      <c r="CM145" s="277"/>
      <c r="CN145" s="277"/>
      <c r="CO145" s="277"/>
      <c r="CP145" s="277"/>
      <c r="CQ145" s="277"/>
      <c r="CR145" s="277"/>
      <c r="CS145" s="277"/>
      <c r="CT145" s="277"/>
      <c r="CU145" s="277"/>
      <c r="CV145" s="277"/>
      <c r="CW145" s="277"/>
      <c r="CX145" s="277"/>
      <c r="CY145" s="277"/>
      <c r="CZ145" s="277"/>
      <c r="DA145" s="277"/>
      <c r="DB145" s="277"/>
    </row>
    <row r="146" spans="1:106" s="293" customFormat="1" ht="25.5">
      <c r="A146" s="271">
        <v>30</v>
      </c>
      <c r="B146" s="271"/>
      <c r="C146" s="6" t="s">
        <v>5431</v>
      </c>
      <c r="D146" s="6" t="s">
        <v>5392</v>
      </c>
      <c r="E146" s="6" t="s">
        <v>5432</v>
      </c>
      <c r="F146" s="6" t="s">
        <v>5433</v>
      </c>
      <c r="G146" s="5" t="s">
        <v>989</v>
      </c>
      <c r="H146" s="24">
        <v>200</v>
      </c>
      <c r="I146" s="271"/>
      <c r="J146" s="271"/>
      <c r="K146" s="271" t="s">
        <v>5354</v>
      </c>
      <c r="L146" s="6" t="s">
        <v>5434</v>
      </c>
      <c r="M146" s="6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7"/>
      <c r="AN146" s="277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7"/>
      <c r="BA146" s="277"/>
      <c r="BB146" s="277"/>
      <c r="BC146" s="277"/>
      <c r="BD146" s="277"/>
      <c r="BE146" s="277"/>
      <c r="BF146" s="277"/>
      <c r="BG146" s="277"/>
      <c r="BH146" s="277"/>
      <c r="BI146" s="277"/>
      <c r="BJ146" s="277"/>
      <c r="BK146" s="277"/>
      <c r="BL146" s="277"/>
      <c r="BM146" s="277"/>
      <c r="BN146" s="277"/>
      <c r="BO146" s="277"/>
      <c r="BP146" s="277"/>
      <c r="BQ146" s="277"/>
      <c r="BR146" s="277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277"/>
      <c r="CI146" s="277"/>
      <c r="CJ146" s="277"/>
      <c r="CK146" s="277"/>
      <c r="CL146" s="277"/>
      <c r="CM146" s="277"/>
      <c r="CN146" s="277"/>
      <c r="CO146" s="277"/>
      <c r="CP146" s="277"/>
      <c r="CQ146" s="277"/>
      <c r="CR146" s="277"/>
      <c r="CS146" s="277"/>
      <c r="CT146" s="277"/>
      <c r="CU146" s="277"/>
      <c r="CV146" s="277"/>
      <c r="CW146" s="277"/>
      <c r="CX146" s="277"/>
      <c r="CY146" s="277"/>
      <c r="CZ146" s="277"/>
      <c r="DA146" s="277"/>
      <c r="DB146" s="277"/>
    </row>
    <row r="147" spans="1:106" s="293" customFormat="1" ht="12.75">
      <c r="A147" s="271"/>
      <c r="B147" s="271"/>
      <c r="C147" s="6"/>
      <c r="D147" s="6"/>
      <c r="E147" s="6"/>
      <c r="F147" s="6"/>
      <c r="G147" s="5" t="s">
        <v>4296</v>
      </c>
      <c r="H147" s="24">
        <v>9000</v>
      </c>
      <c r="I147" s="271"/>
      <c r="J147" s="271"/>
      <c r="K147" s="271"/>
      <c r="L147" s="6"/>
      <c r="M147" s="6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7"/>
      <c r="BA147" s="277"/>
      <c r="BB147" s="277"/>
      <c r="BC147" s="277"/>
      <c r="BD147" s="277"/>
      <c r="BE147" s="277"/>
      <c r="BF147" s="277"/>
      <c r="BG147" s="277"/>
      <c r="BH147" s="277"/>
      <c r="BI147" s="277"/>
      <c r="BJ147" s="277"/>
      <c r="BK147" s="277"/>
      <c r="BL147" s="277"/>
      <c r="BM147" s="277"/>
      <c r="BN147" s="277"/>
      <c r="BO147" s="277"/>
      <c r="BP147" s="277"/>
      <c r="BQ147" s="277"/>
      <c r="BR147" s="277"/>
      <c r="BS147" s="277"/>
      <c r="BT147" s="277"/>
      <c r="BU147" s="277"/>
      <c r="BV147" s="277"/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277"/>
      <c r="CG147" s="277"/>
      <c r="CH147" s="277"/>
      <c r="CI147" s="277"/>
      <c r="CJ147" s="277"/>
      <c r="CK147" s="277"/>
      <c r="CL147" s="277"/>
      <c r="CM147" s="277"/>
      <c r="CN147" s="277"/>
      <c r="CO147" s="277"/>
      <c r="CP147" s="277"/>
      <c r="CQ147" s="277"/>
      <c r="CR147" s="277"/>
      <c r="CS147" s="277"/>
      <c r="CT147" s="277"/>
      <c r="CU147" s="277"/>
      <c r="CV147" s="277"/>
      <c r="CW147" s="277"/>
      <c r="CX147" s="277"/>
      <c r="CY147" s="277"/>
      <c r="CZ147" s="277"/>
      <c r="DA147" s="277"/>
      <c r="DB147" s="277"/>
    </row>
    <row r="148" spans="1:106" s="293" customFormat="1" ht="25.5">
      <c r="A148" s="271">
        <v>31</v>
      </c>
      <c r="B148" s="271"/>
      <c r="C148" s="6" t="s">
        <v>5435</v>
      </c>
      <c r="D148" s="6" t="s">
        <v>5392</v>
      </c>
      <c r="E148" s="6" t="s">
        <v>5436</v>
      </c>
      <c r="F148" s="6" t="s">
        <v>5437</v>
      </c>
      <c r="G148" s="5" t="s">
        <v>977</v>
      </c>
      <c r="H148" s="24">
        <v>5000</v>
      </c>
      <c r="I148" s="271"/>
      <c r="J148" s="271"/>
      <c r="K148" s="271" t="s">
        <v>5425</v>
      </c>
      <c r="L148" s="6" t="s">
        <v>5438</v>
      </c>
      <c r="M148" s="6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7"/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277"/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</row>
    <row r="149" spans="1:106" s="293" customFormat="1" ht="25.5">
      <c r="A149" s="271">
        <v>35</v>
      </c>
      <c r="B149" s="271"/>
      <c r="C149" s="6" t="s">
        <v>5439</v>
      </c>
      <c r="D149" s="6" t="s">
        <v>5392</v>
      </c>
      <c r="E149" s="6" t="s">
        <v>5440</v>
      </c>
      <c r="F149" s="6" t="s">
        <v>5441</v>
      </c>
      <c r="G149" s="5" t="s">
        <v>977</v>
      </c>
      <c r="H149" s="24">
        <v>4900</v>
      </c>
      <c r="I149" s="271"/>
      <c r="J149" s="271"/>
      <c r="K149" s="271" t="s">
        <v>5354</v>
      </c>
      <c r="L149" s="6" t="s">
        <v>5442</v>
      </c>
      <c r="M149" s="6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7"/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277"/>
      <c r="CN149" s="277"/>
      <c r="CO149" s="277"/>
      <c r="CP149" s="277"/>
      <c r="CQ149" s="277"/>
      <c r="CR149" s="277"/>
      <c r="CS149" s="277"/>
      <c r="CT149" s="277"/>
      <c r="CU149" s="277"/>
      <c r="CV149" s="277"/>
      <c r="CW149" s="277"/>
      <c r="CX149" s="277"/>
      <c r="CY149" s="277"/>
      <c r="CZ149" s="277"/>
      <c r="DA149" s="277"/>
      <c r="DB149" s="277"/>
    </row>
    <row r="150" spans="1:106" s="293" customFormat="1" ht="25.5">
      <c r="A150" s="271">
        <v>36</v>
      </c>
      <c r="B150" s="271"/>
      <c r="C150" s="6" t="s">
        <v>5443</v>
      </c>
      <c r="D150" s="6" t="s">
        <v>5351</v>
      </c>
      <c r="E150" s="6" t="s">
        <v>5444</v>
      </c>
      <c r="F150" s="6" t="s">
        <v>5445</v>
      </c>
      <c r="G150" s="5" t="s">
        <v>977</v>
      </c>
      <c r="H150" s="24">
        <v>4900</v>
      </c>
      <c r="I150" s="271"/>
      <c r="J150" s="271"/>
      <c r="K150" s="271" t="s">
        <v>5446</v>
      </c>
      <c r="L150" s="6" t="s">
        <v>5447</v>
      </c>
      <c r="M150" s="6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7"/>
      <c r="BA150" s="277"/>
      <c r="BB150" s="277"/>
      <c r="BC150" s="277"/>
      <c r="BD150" s="277"/>
      <c r="BE150" s="277"/>
      <c r="BF150" s="277"/>
      <c r="BG150" s="277"/>
      <c r="BH150" s="277"/>
      <c r="BI150" s="277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277"/>
      <c r="CI150" s="277"/>
      <c r="CJ150" s="277"/>
      <c r="CK150" s="277"/>
      <c r="CL150" s="277"/>
      <c r="CM150" s="277"/>
      <c r="CN150" s="277"/>
      <c r="CO150" s="277"/>
      <c r="CP150" s="277"/>
      <c r="CQ150" s="277"/>
      <c r="CR150" s="277"/>
      <c r="CS150" s="277"/>
      <c r="CT150" s="277"/>
      <c r="CU150" s="277"/>
      <c r="CV150" s="277"/>
      <c r="CW150" s="277"/>
      <c r="CX150" s="277"/>
      <c r="CY150" s="277"/>
      <c r="CZ150" s="277"/>
      <c r="DA150" s="277"/>
      <c r="DB150" s="277"/>
    </row>
    <row r="151" spans="1:106" s="293" customFormat="1" ht="25.5">
      <c r="A151" s="271">
        <v>37</v>
      </c>
      <c r="B151" s="271"/>
      <c r="C151" s="6" t="s">
        <v>5448</v>
      </c>
      <c r="D151" s="6" t="s">
        <v>3442</v>
      </c>
      <c r="E151" s="6" t="s">
        <v>5449</v>
      </c>
      <c r="F151" s="6" t="s">
        <v>5450</v>
      </c>
      <c r="G151" s="5" t="s">
        <v>977</v>
      </c>
      <c r="I151" s="271"/>
      <c r="J151" s="24">
        <v>5250</v>
      </c>
      <c r="K151" s="271" t="s">
        <v>5446</v>
      </c>
      <c r="L151" s="6" t="s">
        <v>5451</v>
      </c>
      <c r="M151" s="6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7"/>
      <c r="BA151" s="277"/>
      <c r="BB151" s="277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277"/>
      <c r="CN151" s="277"/>
      <c r="CO151" s="277"/>
      <c r="CP151" s="277"/>
      <c r="CQ151" s="277"/>
      <c r="CR151" s="277"/>
      <c r="CS151" s="277"/>
      <c r="CT151" s="277"/>
      <c r="CU151" s="277"/>
      <c r="CV151" s="277"/>
      <c r="CW151" s="277"/>
      <c r="CX151" s="277"/>
      <c r="CY151" s="277"/>
      <c r="CZ151" s="277"/>
      <c r="DA151" s="277"/>
      <c r="DB151" s="277"/>
    </row>
    <row r="152" spans="1:106" s="293" customFormat="1" ht="25.5">
      <c r="A152" s="271">
        <v>38</v>
      </c>
      <c r="B152" s="271"/>
      <c r="C152" s="6" t="s">
        <v>5452</v>
      </c>
      <c r="D152" s="6" t="s">
        <v>3442</v>
      </c>
      <c r="E152" s="6" t="s">
        <v>5453</v>
      </c>
      <c r="F152" s="6" t="s">
        <v>5454</v>
      </c>
      <c r="G152" s="5" t="s">
        <v>4036</v>
      </c>
      <c r="H152" s="24">
        <v>200</v>
      </c>
      <c r="I152" s="271"/>
      <c r="J152" s="271"/>
      <c r="K152" s="271" t="s">
        <v>5446</v>
      </c>
      <c r="L152" s="6" t="s">
        <v>5455</v>
      </c>
      <c r="M152" s="6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7"/>
      <c r="BA152" s="277"/>
      <c r="BB152" s="277"/>
      <c r="BC152" s="277"/>
      <c r="BD152" s="277"/>
      <c r="BE152" s="277"/>
      <c r="BF152" s="277"/>
      <c r="BG152" s="277"/>
      <c r="BH152" s="277"/>
      <c r="BI152" s="277"/>
      <c r="BJ152" s="277"/>
      <c r="BK152" s="277"/>
      <c r="BL152" s="277"/>
      <c r="BM152" s="277"/>
      <c r="BN152" s="277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277"/>
      <c r="CI152" s="277"/>
      <c r="CJ152" s="277"/>
      <c r="CK152" s="277"/>
      <c r="CL152" s="277"/>
      <c r="CM152" s="277"/>
      <c r="CN152" s="277"/>
      <c r="CO152" s="277"/>
      <c r="CP152" s="277"/>
      <c r="CQ152" s="277"/>
      <c r="CR152" s="277"/>
      <c r="CS152" s="277"/>
      <c r="CT152" s="277"/>
      <c r="CU152" s="277"/>
      <c r="CV152" s="277"/>
      <c r="CW152" s="277"/>
      <c r="CX152" s="277"/>
      <c r="CY152" s="277"/>
      <c r="CZ152" s="277"/>
      <c r="DA152" s="277"/>
      <c r="DB152" s="277"/>
    </row>
    <row r="153" spans="1:106" s="293" customFormat="1" ht="12.75">
      <c r="A153" s="271"/>
      <c r="B153" s="271"/>
      <c r="C153" s="6"/>
      <c r="D153" s="6"/>
      <c r="E153" s="6"/>
      <c r="F153" s="6"/>
      <c r="G153" s="5" t="s">
        <v>977</v>
      </c>
      <c r="H153" s="24">
        <v>5000</v>
      </c>
      <c r="I153" s="271"/>
      <c r="J153" s="271"/>
      <c r="K153" s="271"/>
      <c r="L153" s="6"/>
      <c r="M153" s="6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77"/>
      <c r="AO153" s="277"/>
      <c r="AP153" s="277"/>
      <c r="AQ153" s="277"/>
      <c r="AR153" s="277"/>
      <c r="AS153" s="277"/>
      <c r="AT153" s="277"/>
      <c r="AU153" s="277"/>
      <c r="AV153" s="277"/>
      <c r="AW153" s="277"/>
      <c r="AX153" s="277"/>
      <c r="AY153" s="277"/>
      <c r="AZ153" s="277"/>
      <c r="BA153" s="277"/>
      <c r="BB153" s="277"/>
      <c r="BC153" s="277"/>
      <c r="BD153" s="277"/>
      <c r="BE153" s="277"/>
      <c r="BF153" s="277"/>
      <c r="BG153" s="277"/>
      <c r="BH153" s="277"/>
      <c r="BI153" s="277"/>
      <c r="BJ153" s="277"/>
      <c r="BK153" s="277"/>
      <c r="BL153" s="277"/>
      <c r="BM153" s="277"/>
      <c r="BN153" s="277"/>
      <c r="BO153" s="277"/>
      <c r="BP153" s="277"/>
      <c r="BQ153" s="277"/>
      <c r="BR153" s="277"/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277"/>
      <c r="CI153" s="277"/>
      <c r="CJ153" s="277"/>
      <c r="CK153" s="277"/>
      <c r="CL153" s="277"/>
      <c r="CM153" s="277"/>
      <c r="CN153" s="277"/>
      <c r="CO153" s="277"/>
      <c r="CP153" s="277"/>
      <c r="CQ153" s="277"/>
      <c r="CR153" s="277"/>
      <c r="CS153" s="277"/>
      <c r="CT153" s="277"/>
      <c r="CU153" s="277"/>
      <c r="CV153" s="277"/>
      <c r="CW153" s="277"/>
      <c r="CX153" s="277"/>
      <c r="CY153" s="277"/>
      <c r="CZ153" s="277"/>
      <c r="DA153" s="277"/>
      <c r="DB153" s="277"/>
    </row>
    <row r="154" spans="1:106" s="293" customFormat="1" ht="25.5">
      <c r="A154" s="271">
        <v>40</v>
      </c>
      <c r="B154" s="271"/>
      <c r="C154" s="6" t="s">
        <v>5456</v>
      </c>
      <c r="D154" s="6" t="s">
        <v>5457</v>
      </c>
      <c r="E154" s="6" t="s">
        <v>5458</v>
      </c>
      <c r="F154" s="6" t="s">
        <v>5459</v>
      </c>
      <c r="G154" s="5" t="s">
        <v>989</v>
      </c>
      <c r="H154" s="24">
        <v>200</v>
      </c>
      <c r="I154" s="271"/>
      <c r="J154" s="271"/>
      <c r="K154" s="271" t="s">
        <v>5460</v>
      </c>
      <c r="L154" s="6" t="s">
        <v>5461</v>
      </c>
      <c r="M154" s="6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  <c r="AA154" s="277"/>
      <c r="AB154" s="277"/>
      <c r="AC154" s="277"/>
      <c r="AD154" s="277"/>
      <c r="AE154" s="277"/>
      <c r="AF154" s="277"/>
      <c r="AG154" s="277"/>
      <c r="AH154" s="277"/>
      <c r="AI154" s="277"/>
      <c r="AJ154" s="277"/>
      <c r="AK154" s="277"/>
      <c r="AL154" s="277"/>
      <c r="AM154" s="277"/>
      <c r="AN154" s="277"/>
      <c r="AO154" s="277"/>
      <c r="AP154" s="277"/>
      <c r="AQ154" s="277"/>
      <c r="AR154" s="277"/>
      <c r="AS154" s="277"/>
      <c r="AT154" s="277"/>
      <c r="AU154" s="277"/>
      <c r="AV154" s="277"/>
      <c r="AW154" s="277"/>
      <c r="AX154" s="277"/>
      <c r="AY154" s="277"/>
      <c r="AZ154" s="277"/>
      <c r="BA154" s="277"/>
      <c r="BB154" s="277"/>
      <c r="BC154" s="277"/>
      <c r="BD154" s="277"/>
      <c r="BE154" s="277"/>
      <c r="BF154" s="277"/>
      <c r="BG154" s="277"/>
      <c r="BH154" s="277"/>
      <c r="BI154" s="277"/>
      <c r="BJ154" s="277"/>
      <c r="BK154" s="277"/>
      <c r="BL154" s="277"/>
      <c r="BM154" s="277"/>
      <c r="BN154" s="277"/>
      <c r="BO154" s="277"/>
      <c r="BP154" s="277"/>
      <c r="BQ154" s="277"/>
      <c r="BR154" s="277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277"/>
      <c r="CI154" s="277"/>
      <c r="CJ154" s="277"/>
      <c r="CK154" s="277"/>
      <c r="CL154" s="277"/>
      <c r="CM154" s="277"/>
      <c r="CN154" s="277"/>
      <c r="CO154" s="277"/>
      <c r="CP154" s="277"/>
      <c r="CQ154" s="277"/>
      <c r="CR154" s="277"/>
      <c r="CS154" s="277"/>
      <c r="CT154" s="277"/>
      <c r="CU154" s="277"/>
      <c r="CV154" s="277"/>
      <c r="CW154" s="277"/>
      <c r="CX154" s="277"/>
      <c r="CY154" s="277"/>
      <c r="CZ154" s="277"/>
      <c r="DA154" s="277"/>
      <c r="DB154" s="277"/>
    </row>
    <row r="155" spans="1:106" s="293" customFormat="1" ht="12.75">
      <c r="A155" s="271"/>
      <c r="B155" s="271"/>
      <c r="C155" s="6"/>
      <c r="D155" s="6"/>
      <c r="E155" s="6"/>
      <c r="F155" s="6"/>
      <c r="G155" s="5" t="s">
        <v>977</v>
      </c>
      <c r="H155" s="24">
        <v>5000</v>
      </c>
      <c r="I155" s="271"/>
      <c r="J155" s="271"/>
      <c r="K155" s="271"/>
      <c r="L155" s="6"/>
      <c r="M155" s="6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77"/>
      <c r="AD155" s="277"/>
      <c r="AE155" s="277"/>
      <c r="AF155" s="277"/>
      <c r="AG155" s="277"/>
      <c r="AH155" s="277"/>
      <c r="AI155" s="277"/>
      <c r="AJ155" s="277"/>
      <c r="AK155" s="277"/>
      <c r="AL155" s="277"/>
      <c r="AM155" s="277"/>
      <c r="AN155" s="277"/>
      <c r="AO155" s="277"/>
      <c r="AP155" s="277"/>
      <c r="AQ155" s="277"/>
      <c r="AR155" s="277"/>
      <c r="AS155" s="277"/>
      <c r="AT155" s="277"/>
      <c r="AU155" s="277"/>
      <c r="AV155" s="277"/>
      <c r="AW155" s="277"/>
      <c r="AX155" s="277"/>
      <c r="AY155" s="277"/>
      <c r="AZ155" s="277"/>
      <c r="BA155" s="277"/>
      <c r="BB155" s="277"/>
      <c r="BC155" s="277"/>
      <c r="BD155" s="277"/>
      <c r="BE155" s="277"/>
      <c r="BF155" s="277"/>
      <c r="BG155" s="277"/>
      <c r="BH155" s="277"/>
      <c r="BI155" s="277"/>
      <c r="BJ155" s="277"/>
      <c r="BK155" s="277"/>
      <c r="BL155" s="277"/>
      <c r="BM155" s="277"/>
      <c r="BN155" s="277"/>
      <c r="BO155" s="277"/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277"/>
      <c r="CN155" s="277"/>
      <c r="CO155" s="277"/>
      <c r="CP155" s="277"/>
      <c r="CQ155" s="277"/>
      <c r="CR155" s="277"/>
      <c r="CS155" s="277"/>
      <c r="CT155" s="277"/>
      <c r="CU155" s="277"/>
      <c r="CV155" s="277"/>
      <c r="CW155" s="277"/>
      <c r="CX155" s="277"/>
      <c r="CY155" s="277"/>
      <c r="CZ155" s="277"/>
      <c r="DA155" s="277"/>
      <c r="DB155" s="277"/>
    </row>
    <row r="156" spans="1:106" s="293" customFormat="1" ht="25.5">
      <c r="A156" s="271">
        <v>41</v>
      </c>
      <c r="B156" s="271"/>
      <c r="C156" s="6" t="s">
        <v>5462</v>
      </c>
      <c r="D156" s="6" t="s">
        <v>5457</v>
      </c>
      <c r="E156" s="6" t="s">
        <v>5463</v>
      </c>
      <c r="F156" s="6" t="s">
        <v>5464</v>
      </c>
      <c r="G156" s="5" t="s">
        <v>4296</v>
      </c>
      <c r="H156" s="24">
        <v>11000</v>
      </c>
      <c r="I156" s="271"/>
      <c r="J156" s="271"/>
      <c r="K156" s="271" t="s">
        <v>5460</v>
      </c>
      <c r="L156" s="6" t="s">
        <v>5465</v>
      </c>
      <c r="M156" s="6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  <c r="AK156" s="277"/>
      <c r="AL156" s="277"/>
      <c r="AM156" s="277"/>
      <c r="AN156" s="277"/>
      <c r="AO156" s="277"/>
      <c r="AP156" s="277"/>
      <c r="AQ156" s="277"/>
      <c r="AR156" s="277"/>
      <c r="AS156" s="277"/>
      <c r="AT156" s="277"/>
      <c r="AU156" s="277"/>
      <c r="AV156" s="277"/>
      <c r="AW156" s="277"/>
      <c r="AX156" s="277"/>
      <c r="AY156" s="277"/>
      <c r="AZ156" s="277"/>
      <c r="BA156" s="277"/>
      <c r="BB156" s="277"/>
      <c r="BC156" s="277"/>
      <c r="BD156" s="277"/>
      <c r="BE156" s="277"/>
      <c r="BF156" s="277"/>
      <c r="BG156" s="277"/>
      <c r="BH156" s="277"/>
      <c r="BI156" s="277"/>
      <c r="BJ156" s="277"/>
      <c r="BK156" s="277"/>
      <c r="BL156" s="277"/>
      <c r="BM156" s="277"/>
      <c r="BN156" s="277"/>
      <c r="BO156" s="277"/>
      <c r="BP156" s="277"/>
      <c r="BQ156" s="277"/>
      <c r="BR156" s="277"/>
      <c r="BS156" s="277"/>
      <c r="BT156" s="277"/>
      <c r="BU156" s="277"/>
      <c r="BV156" s="277"/>
      <c r="BW156" s="277"/>
      <c r="BX156" s="277"/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  <c r="CI156" s="277"/>
      <c r="CJ156" s="277"/>
      <c r="CK156" s="277"/>
      <c r="CL156" s="277"/>
      <c r="CM156" s="277"/>
      <c r="CN156" s="277"/>
      <c r="CO156" s="277"/>
      <c r="CP156" s="277"/>
      <c r="CQ156" s="277"/>
      <c r="CR156" s="277"/>
      <c r="CS156" s="277"/>
      <c r="CT156" s="277"/>
      <c r="CU156" s="277"/>
      <c r="CV156" s="277"/>
      <c r="CW156" s="277"/>
      <c r="CX156" s="277"/>
      <c r="CY156" s="277"/>
      <c r="CZ156" s="277"/>
      <c r="DA156" s="277"/>
      <c r="DB156" s="277"/>
    </row>
    <row r="157" spans="1:106" s="293" customFormat="1" ht="25.5">
      <c r="A157" s="271">
        <v>42</v>
      </c>
      <c r="B157" s="271"/>
      <c r="C157" s="6" t="s">
        <v>5466</v>
      </c>
      <c r="D157" s="6" t="s">
        <v>3442</v>
      </c>
      <c r="E157" s="6" t="s">
        <v>5467</v>
      </c>
      <c r="F157" s="6" t="s">
        <v>5468</v>
      </c>
      <c r="G157" s="5" t="s">
        <v>989</v>
      </c>
      <c r="I157" s="271"/>
      <c r="J157" s="24">
        <v>23130</v>
      </c>
      <c r="K157" s="271" t="s">
        <v>5460</v>
      </c>
      <c r="L157" s="6" t="s">
        <v>5469</v>
      </c>
      <c r="M157" s="6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  <c r="AJ157" s="277"/>
      <c r="AK157" s="277"/>
      <c r="AL157" s="277"/>
      <c r="AM157" s="277"/>
      <c r="AN157" s="277"/>
      <c r="AO157" s="277"/>
      <c r="AP157" s="277"/>
      <c r="AQ157" s="277"/>
      <c r="AR157" s="277"/>
      <c r="AS157" s="277"/>
      <c r="AT157" s="277"/>
      <c r="AU157" s="277"/>
      <c r="AV157" s="277"/>
      <c r="AW157" s="277"/>
      <c r="AX157" s="277"/>
      <c r="AY157" s="277"/>
      <c r="AZ157" s="277"/>
      <c r="BA157" s="277"/>
      <c r="BB157" s="277"/>
      <c r="BC157" s="277"/>
      <c r="BD157" s="277"/>
      <c r="BE157" s="277"/>
      <c r="BF157" s="277"/>
      <c r="BG157" s="277"/>
      <c r="BH157" s="277"/>
      <c r="BI157" s="277"/>
      <c r="BJ157" s="277"/>
      <c r="BK157" s="277"/>
      <c r="BL157" s="277"/>
      <c r="BM157" s="277"/>
      <c r="BN157" s="277"/>
      <c r="BO157" s="277"/>
      <c r="BP157" s="277"/>
      <c r="BQ157" s="277"/>
      <c r="BR157" s="277"/>
      <c r="BS157" s="277"/>
      <c r="BT157" s="277"/>
      <c r="BU157" s="277"/>
      <c r="BV157" s="277"/>
      <c r="BW157" s="277"/>
      <c r="BX157" s="277"/>
      <c r="BY157" s="277"/>
      <c r="BZ157" s="277"/>
      <c r="CA157" s="277"/>
      <c r="CB157" s="277"/>
      <c r="CC157" s="277"/>
      <c r="CD157" s="277"/>
      <c r="CE157" s="277"/>
      <c r="CF157" s="277"/>
      <c r="CG157" s="277"/>
      <c r="CH157" s="277"/>
      <c r="CI157" s="277"/>
      <c r="CJ157" s="277"/>
      <c r="CK157" s="277"/>
      <c r="CL157" s="277"/>
      <c r="CM157" s="277"/>
      <c r="CN157" s="277"/>
      <c r="CO157" s="277"/>
      <c r="CP157" s="277"/>
      <c r="CQ157" s="277"/>
      <c r="CR157" s="277"/>
      <c r="CS157" s="277"/>
      <c r="CT157" s="277"/>
      <c r="CU157" s="277"/>
      <c r="CV157" s="277"/>
      <c r="CW157" s="277"/>
      <c r="CX157" s="277"/>
      <c r="CY157" s="277"/>
      <c r="CZ157" s="277"/>
      <c r="DA157" s="277"/>
      <c r="DB157" s="277"/>
    </row>
    <row r="158" spans="1:106" s="293" customFormat="1" ht="25.5">
      <c r="A158" s="271">
        <v>43</v>
      </c>
      <c r="B158" s="271"/>
      <c r="C158" s="271" t="s">
        <v>3460</v>
      </c>
      <c r="D158" s="271" t="s">
        <v>5470</v>
      </c>
      <c r="E158" s="271" t="s">
        <v>5471</v>
      </c>
      <c r="F158" s="271" t="s">
        <v>5472</v>
      </c>
      <c r="G158" s="294" t="s">
        <v>977</v>
      </c>
      <c r="H158" s="24">
        <v>20000</v>
      </c>
      <c r="I158" s="271"/>
      <c r="J158" s="271"/>
      <c r="K158" s="271" t="s">
        <v>5395</v>
      </c>
      <c r="L158" s="271" t="s">
        <v>5473</v>
      </c>
      <c r="M158" s="271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277"/>
      <c r="AE158" s="277"/>
      <c r="AF158" s="277"/>
      <c r="AG158" s="277"/>
      <c r="AH158" s="277"/>
      <c r="AI158" s="277"/>
      <c r="AJ158" s="277"/>
      <c r="AK158" s="277"/>
      <c r="AL158" s="277"/>
      <c r="AM158" s="277"/>
      <c r="AN158" s="277"/>
      <c r="AO158" s="277"/>
      <c r="AP158" s="277"/>
      <c r="AQ158" s="277"/>
      <c r="AR158" s="277"/>
      <c r="AS158" s="277"/>
      <c r="AT158" s="277"/>
      <c r="AU158" s="277"/>
      <c r="AV158" s="277"/>
      <c r="AW158" s="277"/>
      <c r="AX158" s="277"/>
      <c r="AY158" s="277"/>
      <c r="AZ158" s="277"/>
      <c r="BA158" s="277"/>
      <c r="BB158" s="277"/>
      <c r="BC158" s="277"/>
      <c r="BD158" s="277"/>
      <c r="BE158" s="277"/>
      <c r="BF158" s="277"/>
      <c r="BG158" s="277"/>
      <c r="BH158" s="277"/>
      <c r="BI158" s="277"/>
      <c r="BJ158" s="277"/>
      <c r="BK158" s="277"/>
      <c r="BL158" s="277"/>
      <c r="BM158" s="277"/>
      <c r="BN158" s="277"/>
      <c r="BO158" s="277"/>
      <c r="BP158" s="277"/>
      <c r="BQ158" s="277"/>
      <c r="BR158" s="277"/>
      <c r="BS158" s="277"/>
      <c r="BT158" s="277"/>
      <c r="BU158" s="277"/>
      <c r="BV158" s="277"/>
      <c r="BW158" s="277"/>
      <c r="BX158" s="277"/>
      <c r="BY158" s="277"/>
      <c r="BZ158" s="277"/>
      <c r="CA158" s="277"/>
      <c r="CB158" s="277"/>
      <c r="CC158" s="277"/>
      <c r="CD158" s="277"/>
      <c r="CE158" s="277"/>
      <c r="CF158" s="277"/>
      <c r="CG158" s="277"/>
      <c r="CH158" s="277"/>
      <c r="CI158" s="277"/>
      <c r="CJ158" s="277"/>
      <c r="CK158" s="277"/>
      <c r="CL158" s="277"/>
      <c r="CM158" s="277"/>
      <c r="CN158" s="277"/>
      <c r="CO158" s="277"/>
      <c r="CP158" s="277"/>
      <c r="CQ158" s="277"/>
      <c r="CR158" s="277"/>
      <c r="CS158" s="277"/>
      <c r="CT158" s="277"/>
      <c r="CU158" s="277"/>
      <c r="CV158" s="277"/>
      <c r="CW158" s="277"/>
      <c r="CX158" s="277"/>
      <c r="CY158" s="277"/>
      <c r="CZ158" s="277"/>
      <c r="DA158" s="277"/>
      <c r="DB158" s="277"/>
    </row>
    <row r="159" spans="1:106" s="293" customFormat="1" ht="25.5">
      <c r="A159" s="271">
        <v>45</v>
      </c>
      <c r="B159" s="271"/>
      <c r="C159" s="271" t="s">
        <v>5474</v>
      </c>
      <c r="D159" s="271" t="s">
        <v>5470</v>
      </c>
      <c r="E159" s="271" t="s">
        <v>5475</v>
      </c>
      <c r="F159" s="271" t="s">
        <v>5476</v>
      </c>
      <c r="G159" s="294" t="s">
        <v>3748</v>
      </c>
      <c r="H159" s="24">
        <v>200</v>
      </c>
      <c r="I159" s="271"/>
      <c r="J159" s="271"/>
      <c r="K159" s="272">
        <v>42344</v>
      </c>
      <c r="L159" s="271" t="s">
        <v>5477</v>
      </c>
      <c r="M159" s="271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  <c r="AA159" s="277"/>
      <c r="AB159" s="277"/>
      <c r="AC159" s="277"/>
      <c r="AD159" s="277"/>
      <c r="AE159" s="277"/>
      <c r="AF159" s="277"/>
      <c r="AG159" s="277"/>
      <c r="AH159" s="277"/>
      <c r="AI159" s="277"/>
      <c r="AJ159" s="277"/>
      <c r="AK159" s="277"/>
      <c r="AL159" s="277"/>
      <c r="AM159" s="277"/>
      <c r="AN159" s="277"/>
      <c r="AO159" s="277"/>
      <c r="AP159" s="277"/>
      <c r="AQ159" s="277"/>
      <c r="AR159" s="277"/>
      <c r="AS159" s="277"/>
      <c r="AT159" s="277"/>
      <c r="AU159" s="277"/>
      <c r="AV159" s="277"/>
      <c r="AW159" s="277"/>
      <c r="AX159" s="277"/>
      <c r="AY159" s="277"/>
      <c r="AZ159" s="277"/>
      <c r="BA159" s="277"/>
      <c r="BB159" s="277"/>
      <c r="BC159" s="277"/>
      <c r="BD159" s="277"/>
      <c r="BE159" s="277"/>
      <c r="BF159" s="277"/>
      <c r="BG159" s="277"/>
      <c r="BH159" s="277"/>
      <c r="BI159" s="277"/>
      <c r="BJ159" s="277"/>
      <c r="BK159" s="277"/>
      <c r="BL159" s="277"/>
      <c r="BM159" s="277"/>
      <c r="BN159" s="277"/>
      <c r="BO159" s="277"/>
      <c r="BP159" s="277"/>
      <c r="BQ159" s="277"/>
      <c r="BR159" s="277"/>
      <c r="BS159" s="277"/>
      <c r="BT159" s="277"/>
      <c r="BU159" s="277"/>
      <c r="BV159" s="277"/>
      <c r="BW159" s="277"/>
      <c r="BX159" s="277"/>
      <c r="BY159" s="277"/>
      <c r="BZ159" s="277"/>
      <c r="CA159" s="277"/>
      <c r="CB159" s="277"/>
      <c r="CC159" s="277"/>
      <c r="CD159" s="277"/>
      <c r="CE159" s="277"/>
      <c r="CF159" s="277"/>
      <c r="CG159" s="277"/>
      <c r="CH159" s="277"/>
      <c r="CI159" s="277"/>
      <c r="CJ159" s="277"/>
      <c r="CK159" s="277"/>
      <c r="CL159" s="277"/>
      <c r="CM159" s="277"/>
      <c r="CN159" s="277"/>
      <c r="CO159" s="277"/>
      <c r="CP159" s="277"/>
      <c r="CQ159" s="277"/>
      <c r="CR159" s="277"/>
      <c r="CS159" s="277"/>
      <c r="CT159" s="277"/>
      <c r="CU159" s="277"/>
      <c r="CV159" s="277"/>
      <c r="CW159" s="277"/>
      <c r="CX159" s="277"/>
      <c r="CY159" s="277"/>
      <c r="CZ159" s="277"/>
      <c r="DA159" s="277"/>
      <c r="DB159" s="277"/>
    </row>
    <row r="160" spans="1:106" s="293" customFormat="1" ht="12.75">
      <c r="A160" s="271"/>
      <c r="B160" s="271"/>
      <c r="C160" s="271"/>
      <c r="D160" s="271"/>
      <c r="E160" s="271"/>
      <c r="F160" s="271"/>
      <c r="G160" s="295" t="s">
        <v>977</v>
      </c>
      <c r="H160" s="24">
        <v>5000</v>
      </c>
      <c r="I160" s="271"/>
      <c r="J160" s="271"/>
      <c r="K160" s="271"/>
      <c r="L160" s="271"/>
      <c r="M160" s="271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  <c r="AA160" s="277"/>
      <c r="AB160" s="277"/>
      <c r="AC160" s="277"/>
      <c r="AD160" s="277"/>
      <c r="AE160" s="277"/>
      <c r="AF160" s="277"/>
      <c r="AG160" s="277"/>
      <c r="AH160" s="277"/>
      <c r="AI160" s="277"/>
      <c r="AJ160" s="277"/>
      <c r="AK160" s="277"/>
      <c r="AL160" s="277"/>
      <c r="AM160" s="277"/>
      <c r="AN160" s="277"/>
      <c r="AO160" s="277"/>
      <c r="AP160" s="277"/>
      <c r="AQ160" s="277"/>
      <c r="AR160" s="277"/>
      <c r="AS160" s="277"/>
      <c r="AT160" s="277"/>
      <c r="AU160" s="277"/>
      <c r="AV160" s="277"/>
      <c r="AW160" s="277"/>
      <c r="AX160" s="277"/>
      <c r="AY160" s="277"/>
      <c r="AZ160" s="277"/>
      <c r="BA160" s="277"/>
      <c r="BB160" s="277"/>
      <c r="BC160" s="277"/>
      <c r="BD160" s="277"/>
      <c r="BE160" s="277"/>
      <c r="BF160" s="277"/>
      <c r="BG160" s="277"/>
      <c r="BH160" s="277"/>
      <c r="BI160" s="277"/>
      <c r="BJ160" s="277"/>
      <c r="BK160" s="277"/>
      <c r="BL160" s="277"/>
      <c r="BM160" s="277"/>
      <c r="BN160" s="277"/>
      <c r="BO160" s="277"/>
      <c r="BP160" s="277"/>
      <c r="BQ160" s="277"/>
      <c r="BR160" s="277"/>
      <c r="BS160" s="277"/>
      <c r="BT160" s="277"/>
      <c r="BU160" s="277"/>
      <c r="BV160" s="277"/>
      <c r="BW160" s="277"/>
      <c r="BX160" s="277"/>
      <c r="BY160" s="277"/>
      <c r="BZ160" s="277"/>
      <c r="CA160" s="277"/>
      <c r="CB160" s="277"/>
      <c r="CC160" s="277"/>
      <c r="CD160" s="277"/>
      <c r="CE160" s="277"/>
      <c r="CF160" s="277"/>
      <c r="CG160" s="277"/>
      <c r="CH160" s="277"/>
      <c r="CI160" s="277"/>
      <c r="CJ160" s="277"/>
      <c r="CK160" s="277"/>
      <c r="CL160" s="277"/>
      <c r="CM160" s="277"/>
      <c r="CN160" s="277"/>
      <c r="CO160" s="277"/>
      <c r="CP160" s="277"/>
      <c r="CQ160" s="277"/>
      <c r="CR160" s="277"/>
      <c r="CS160" s="277"/>
      <c r="CT160" s="277"/>
      <c r="CU160" s="277"/>
      <c r="CV160" s="277"/>
      <c r="CW160" s="277"/>
      <c r="CX160" s="277"/>
      <c r="CY160" s="277"/>
      <c r="CZ160" s="277"/>
      <c r="DA160" s="277"/>
      <c r="DB160" s="277"/>
    </row>
    <row r="161" spans="1:106" s="293" customFormat="1" ht="12.75">
      <c r="A161" s="271"/>
      <c r="B161" s="277"/>
      <c r="E161" s="271"/>
      <c r="F161" s="271"/>
      <c r="G161" s="295" t="s">
        <v>977</v>
      </c>
      <c r="H161" s="24">
        <v>5000</v>
      </c>
      <c r="I161" s="271"/>
      <c r="J161" s="271"/>
      <c r="K161" s="271"/>
      <c r="L161" s="271"/>
      <c r="M161" s="271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  <c r="AA161" s="277"/>
      <c r="AB161" s="277"/>
      <c r="AC161" s="277"/>
      <c r="AD161" s="277"/>
      <c r="AE161" s="277"/>
      <c r="AF161" s="277"/>
      <c r="AG161" s="277"/>
      <c r="AH161" s="277"/>
      <c r="AI161" s="277"/>
      <c r="AJ161" s="277"/>
      <c r="AK161" s="277"/>
      <c r="AL161" s="277"/>
      <c r="AM161" s="277"/>
      <c r="AN161" s="277"/>
      <c r="AO161" s="277"/>
      <c r="AP161" s="277"/>
      <c r="AQ161" s="277"/>
      <c r="AR161" s="277"/>
      <c r="AS161" s="277"/>
      <c r="AT161" s="277"/>
      <c r="AU161" s="277"/>
      <c r="AV161" s="277"/>
      <c r="AW161" s="277"/>
      <c r="AX161" s="277"/>
      <c r="AY161" s="277"/>
      <c r="AZ161" s="277"/>
      <c r="BA161" s="277"/>
      <c r="BB161" s="277"/>
      <c r="BC161" s="277"/>
      <c r="BD161" s="277"/>
      <c r="BE161" s="277"/>
      <c r="BF161" s="277"/>
      <c r="BG161" s="277"/>
      <c r="BH161" s="277"/>
      <c r="BI161" s="277"/>
      <c r="BJ161" s="277"/>
      <c r="BK161" s="277"/>
      <c r="BL161" s="277"/>
      <c r="BM161" s="277"/>
      <c r="BN161" s="277"/>
      <c r="BO161" s="277"/>
      <c r="BP161" s="277"/>
      <c r="BQ161" s="277"/>
      <c r="BR161" s="277"/>
      <c r="BS161" s="277"/>
      <c r="BT161" s="277"/>
      <c r="BU161" s="277"/>
      <c r="BV161" s="277"/>
      <c r="BW161" s="277"/>
      <c r="BX161" s="277"/>
      <c r="BY161" s="277"/>
      <c r="BZ161" s="277"/>
      <c r="CA161" s="277"/>
      <c r="CB161" s="277"/>
      <c r="CC161" s="277"/>
      <c r="CD161" s="277"/>
      <c r="CE161" s="277"/>
      <c r="CF161" s="277"/>
      <c r="CG161" s="277"/>
      <c r="CH161" s="277"/>
      <c r="CI161" s="277"/>
      <c r="CJ161" s="277"/>
      <c r="CK161" s="277"/>
      <c r="CL161" s="277"/>
      <c r="CM161" s="277"/>
      <c r="CN161" s="277"/>
      <c r="CO161" s="277"/>
      <c r="CP161" s="277"/>
      <c r="CQ161" s="277"/>
      <c r="CR161" s="277"/>
      <c r="CS161" s="277"/>
      <c r="CT161" s="277"/>
      <c r="CU161" s="277"/>
      <c r="CV161" s="277"/>
      <c r="CW161" s="277"/>
      <c r="CX161" s="277"/>
      <c r="CY161" s="277"/>
      <c r="CZ161" s="277"/>
      <c r="DA161" s="277"/>
      <c r="DB161" s="277"/>
    </row>
    <row r="162" spans="1:106" s="293" customFormat="1" ht="25.5">
      <c r="A162" s="271">
        <v>46</v>
      </c>
      <c r="B162" s="271"/>
      <c r="C162" s="271" t="s">
        <v>5478</v>
      </c>
      <c r="D162" s="271" t="s">
        <v>5479</v>
      </c>
      <c r="E162" s="271" t="s">
        <v>5480</v>
      </c>
      <c r="F162" s="271" t="s">
        <v>5481</v>
      </c>
      <c r="G162" s="294" t="s">
        <v>3748</v>
      </c>
      <c r="H162" s="24">
        <v>200</v>
      </c>
      <c r="I162" s="271"/>
      <c r="J162" s="271"/>
      <c r="K162" s="271" t="s">
        <v>5482</v>
      </c>
      <c r="L162" s="271" t="s">
        <v>5483</v>
      </c>
      <c r="M162" s="271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  <c r="AP162" s="277"/>
      <c r="AQ162" s="277"/>
      <c r="AR162" s="277"/>
      <c r="AS162" s="277"/>
      <c r="AT162" s="277"/>
      <c r="AU162" s="277"/>
      <c r="AV162" s="277"/>
      <c r="AW162" s="277"/>
      <c r="AX162" s="277"/>
      <c r="AY162" s="277"/>
      <c r="AZ162" s="277"/>
      <c r="BA162" s="277"/>
      <c r="BB162" s="277"/>
      <c r="BC162" s="277"/>
      <c r="BD162" s="277"/>
      <c r="BE162" s="277"/>
      <c r="BF162" s="277"/>
      <c r="BG162" s="277"/>
      <c r="BH162" s="277"/>
      <c r="BI162" s="277"/>
      <c r="BJ162" s="277"/>
      <c r="BK162" s="277"/>
      <c r="BL162" s="277"/>
      <c r="BM162" s="277"/>
      <c r="BN162" s="277"/>
      <c r="BO162" s="277"/>
      <c r="BP162" s="277"/>
      <c r="BQ162" s="277"/>
      <c r="BR162" s="277"/>
      <c r="BS162" s="277"/>
      <c r="BT162" s="277"/>
      <c r="BU162" s="277"/>
      <c r="BV162" s="277"/>
      <c r="BW162" s="277"/>
      <c r="BX162" s="277"/>
      <c r="BY162" s="277"/>
      <c r="BZ162" s="277"/>
      <c r="CA162" s="277"/>
      <c r="CB162" s="277"/>
      <c r="CC162" s="277"/>
      <c r="CD162" s="277"/>
      <c r="CE162" s="277"/>
      <c r="CF162" s="277"/>
      <c r="CG162" s="277"/>
      <c r="CH162" s="277"/>
      <c r="CI162" s="277"/>
      <c r="CJ162" s="277"/>
      <c r="CK162" s="277"/>
      <c r="CL162" s="277"/>
      <c r="CM162" s="277"/>
      <c r="CN162" s="277"/>
      <c r="CO162" s="277"/>
      <c r="CP162" s="277"/>
      <c r="CQ162" s="277"/>
      <c r="CR162" s="277"/>
      <c r="CS162" s="277"/>
      <c r="CT162" s="277"/>
      <c r="CU162" s="277"/>
      <c r="CV162" s="277"/>
      <c r="CW162" s="277"/>
      <c r="CX162" s="277"/>
      <c r="CY162" s="277"/>
      <c r="CZ162" s="277"/>
      <c r="DA162" s="277"/>
      <c r="DB162" s="277"/>
    </row>
    <row r="163" spans="1:106" s="293" customFormat="1" ht="12.75">
      <c r="A163" s="271"/>
      <c r="B163" s="271"/>
      <c r="C163" s="271"/>
      <c r="D163" s="271"/>
      <c r="E163" s="271"/>
      <c r="F163" s="271"/>
      <c r="G163" s="295" t="s">
        <v>977</v>
      </c>
      <c r="H163" s="24">
        <v>5000</v>
      </c>
      <c r="I163" s="271"/>
      <c r="J163" s="271"/>
      <c r="K163" s="271"/>
      <c r="L163" s="271"/>
      <c r="M163" s="271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277"/>
      <c r="AW163" s="277"/>
      <c r="AX163" s="277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277"/>
      <c r="CZ163" s="277"/>
      <c r="DA163" s="277"/>
      <c r="DB163" s="277"/>
    </row>
    <row r="164" spans="1:106" s="293" customFormat="1" ht="25.5">
      <c r="A164" s="271">
        <v>47</v>
      </c>
      <c r="B164" s="271"/>
      <c r="C164" s="271" t="s">
        <v>5484</v>
      </c>
      <c r="D164" s="271" t="s">
        <v>5479</v>
      </c>
      <c r="E164" s="271" t="s">
        <v>5485</v>
      </c>
      <c r="F164" s="271" t="s">
        <v>5486</v>
      </c>
      <c r="G164" s="295" t="s">
        <v>3748</v>
      </c>
      <c r="H164" s="24">
        <v>6850</v>
      </c>
      <c r="I164" s="271"/>
      <c r="J164" s="271"/>
      <c r="K164" s="271" t="s">
        <v>5460</v>
      </c>
      <c r="L164" s="271" t="s">
        <v>5487</v>
      </c>
      <c r="M164" s="271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277"/>
      <c r="BA164" s="277"/>
      <c r="BB164" s="277"/>
      <c r="BC164" s="277"/>
      <c r="BD164" s="277"/>
      <c r="BE164" s="277"/>
      <c r="BF164" s="277"/>
      <c r="BG164" s="277"/>
      <c r="BH164" s="277"/>
      <c r="BI164" s="277"/>
      <c r="BJ164" s="277"/>
      <c r="BK164" s="277"/>
      <c r="BL164" s="277"/>
      <c r="BM164" s="277"/>
      <c r="BN164" s="277"/>
      <c r="BO164" s="277"/>
      <c r="BP164" s="277"/>
      <c r="BQ164" s="277"/>
      <c r="BR164" s="277"/>
      <c r="BS164" s="277"/>
      <c r="BT164" s="277"/>
      <c r="BU164" s="277"/>
      <c r="BV164" s="277"/>
      <c r="BW164" s="277"/>
      <c r="BX164" s="277"/>
      <c r="BY164" s="277"/>
      <c r="BZ164" s="277"/>
      <c r="CA164" s="277"/>
      <c r="CB164" s="277"/>
      <c r="CC164" s="277"/>
      <c r="CD164" s="277"/>
      <c r="CE164" s="277"/>
      <c r="CF164" s="277"/>
      <c r="CG164" s="277"/>
      <c r="CH164" s="277"/>
      <c r="CI164" s="277"/>
      <c r="CJ164" s="277"/>
      <c r="CK164" s="277"/>
      <c r="CL164" s="277"/>
      <c r="CM164" s="277"/>
      <c r="CN164" s="277"/>
      <c r="CO164" s="277"/>
      <c r="CP164" s="277"/>
      <c r="CQ164" s="277"/>
      <c r="CR164" s="277"/>
      <c r="CS164" s="277"/>
      <c r="CT164" s="277"/>
      <c r="CU164" s="277"/>
      <c r="CV164" s="277"/>
      <c r="CW164" s="277"/>
      <c r="CX164" s="277"/>
      <c r="CY164" s="277"/>
      <c r="CZ164" s="277"/>
      <c r="DA164" s="277"/>
      <c r="DB164" s="277"/>
    </row>
    <row r="165" spans="1:106" s="293" customFormat="1" ht="25.5">
      <c r="A165" s="271">
        <v>48</v>
      </c>
      <c r="B165" s="271"/>
      <c r="C165" s="271" t="s">
        <v>5488</v>
      </c>
      <c r="D165" s="271" t="s">
        <v>5479</v>
      </c>
      <c r="E165" s="271" t="s">
        <v>5489</v>
      </c>
      <c r="F165" s="271" t="s">
        <v>5490</v>
      </c>
      <c r="G165" s="295" t="s">
        <v>989</v>
      </c>
      <c r="H165" s="24">
        <v>6099</v>
      </c>
      <c r="I165" s="271"/>
      <c r="J165" s="271"/>
      <c r="K165" s="271" t="s">
        <v>5460</v>
      </c>
      <c r="L165" s="271" t="s">
        <v>5491</v>
      </c>
      <c r="M165" s="271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77"/>
      <c r="AE165" s="277"/>
      <c r="AF165" s="277"/>
      <c r="AG165" s="277"/>
      <c r="AH165" s="277"/>
      <c r="AI165" s="277"/>
      <c r="AJ165" s="277"/>
      <c r="AK165" s="277"/>
      <c r="AL165" s="277"/>
      <c r="AM165" s="277"/>
      <c r="AN165" s="277"/>
      <c r="AO165" s="277"/>
      <c r="AP165" s="277"/>
      <c r="AQ165" s="277"/>
      <c r="AR165" s="277"/>
      <c r="AS165" s="277"/>
      <c r="AT165" s="277"/>
      <c r="AU165" s="277"/>
      <c r="AV165" s="277"/>
      <c r="AW165" s="277"/>
      <c r="AX165" s="277"/>
      <c r="AY165" s="277"/>
      <c r="AZ165" s="277"/>
      <c r="BA165" s="277"/>
      <c r="BB165" s="277"/>
      <c r="BC165" s="277"/>
      <c r="BD165" s="277"/>
      <c r="BE165" s="277"/>
      <c r="BF165" s="277"/>
      <c r="BG165" s="277"/>
      <c r="BH165" s="277"/>
      <c r="BI165" s="277"/>
      <c r="BJ165" s="277"/>
      <c r="BK165" s="277"/>
      <c r="BL165" s="277"/>
      <c r="BM165" s="277"/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BX165" s="277"/>
      <c r="BY165" s="277"/>
      <c r="BZ165" s="277"/>
      <c r="CA165" s="277"/>
      <c r="CB165" s="277"/>
      <c r="CC165" s="277"/>
      <c r="CD165" s="277"/>
      <c r="CE165" s="277"/>
      <c r="CF165" s="277"/>
      <c r="CG165" s="277"/>
      <c r="CH165" s="277"/>
      <c r="CI165" s="277"/>
      <c r="CJ165" s="277"/>
      <c r="CK165" s="277"/>
      <c r="CL165" s="277"/>
      <c r="CM165" s="277"/>
      <c r="CN165" s="277"/>
      <c r="CO165" s="277"/>
      <c r="CP165" s="277"/>
      <c r="CQ165" s="277"/>
      <c r="CR165" s="277"/>
      <c r="CS165" s="277"/>
      <c r="CT165" s="277"/>
      <c r="CU165" s="277"/>
      <c r="CV165" s="277"/>
      <c r="CW165" s="277"/>
      <c r="CX165" s="277"/>
      <c r="CY165" s="277"/>
      <c r="CZ165" s="277"/>
      <c r="DA165" s="277"/>
      <c r="DB165" s="277"/>
    </row>
    <row r="166" spans="1:106" s="293" customFormat="1" ht="25.5">
      <c r="A166" s="271">
        <v>49</v>
      </c>
      <c r="B166" s="271"/>
      <c r="C166" s="271" t="s">
        <v>5492</v>
      </c>
      <c r="D166" s="271" t="s">
        <v>5479</v>
      </c>
      <c r="E166" s="271" t="s">
        <v>5493</v>
      </c>
      <c r="F166" s="271" t="s">
        <v>5494</v>
      </c>
      <c r="G166" s="295" t="s">
        <v>989</v>
      </c>
      <c r="H166" s="24">
        <v>10479</v>
      </c>
      <c r="I166" s="271"/>
      <c r="J166" s="271"/>
      <c r="K166" s="271" t="s">
        <v>5460</v>
      </c>
      <c r="L166" s="271" t="s">
        <v>5495</v>
      </c>
      <c r="M166" s="271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O166" s="277"/>
      <c r="AP166" s="277"/>
      <c r="AQ166" s="277"/>
      <c r="AR166" s="277"/>
      <c r="AS166" s="277"/>
      <c r="AT166" s="277"/>
      <c r="AU166" s="277"/>
      <c r="AV166" s="277"/>
      <c r="AW166" s="277"/>
      <c r="AX166" s="277"/>
      <c r="AY166" s="277"/>
      <c r="AZ166" s="277"/>
      <c r="BA166" s="277"/>
      <c r="BB166" s="277"/>
      <c r="BC166" s="277"/>
      <c r="BD166" s="277"/>
      <c r="BE166" s="277"/>
      <c r="BF166" s="277"/>
      <c r="BG166" s="277"/>
      <c r="BH166" s="277"/>
      <c r="BI166" s="277"/>
      <c r="BJ166" s="277"/>
      <c r="BK166" s="277"/>
      <c r="BL166" s="277"/>
      <c r="BM166" s="277"/>
      <c r="BN166" s="277"/>
      <c r="BO166" s="277"/>
      <c r="BP166" s="277"/>
      <c r="BQ166" s="277"/>
      <c r="BR166" s="277"/>
      <c r="BS166" s="277"/>
      <c r="BT166" s="277"/>
      <c r="BU166" s="277"/>
      <c r="BV166" s="277"/>
      <c r="BW166" s="277"/>
      <c r="BX166" s="277"/>
      <c r="BY166" s="277"/>
      <c r="BZ166" s="277"/>
      <c r="CA166" s="277"/>
      <c r="CB166" s="277"/>
      <c r="CC166" s="277"/>
      <c r="CD166" s="277"/>
      <c r="CE166" s="277"/>
      <c r="CF166" s="277"/>
      <c r="CG166" s="277"/>
      <c r="CH166" s="277"/>
      <c r="CI166" s="277"/>
      <c r="CJ166" s="277"/>
      <c r="CK166" s="277"/>
      <c r="CL166" s="277"/>
      <c r="CM166" s="277"/>
      <c r="CN166" s="277"/>
      <c r="CO166" s="277"/>
      <c r="CP166" s="277"/>
      <c r="CQ166" s="277"/>
      <c r="CR166" s="277"/>
      <c r="CS166" s="277"/>
      <c r="CT166" s="277"/>
      <c r="CU166" s="277"/>
      <c r="CV166" s="277"/>
      <c r="CW166" s="277"/>
      <c r="CX166" s="277"/>
      <c r="CY166" s="277"/>
      <c r="CZ166" s="277"/>
      <c r="DA166" s="277"/>
      <c r="DB166" s="277"/>
    </row>
    <row r="167" spans="1:106" s="293" customFormat="1" ht="25.5">
      <c r="A167" s="271">
        <v>50</v>
      </c>
      <c r="B167" s="271"/>
      <c r="C167" s="271" t="s">
        <v>843</v>
      </c>
      <c r="D167" s="271" t="s">
        <v>5479</v>
      </c>
      <c r="E167" s="271" t="s">
        <v>5496</v>
      </c>
      <c r="F167" s="271" t="s">
        <v>5497</v>
      </c>
      <c r="G167" s="295" t="s">
        <v>989</v>
      </c>
      <c r="H167" s="24">
        <v>11187</v>
      </c>
      <c r="I167" s="271"/>
      <c r="J167" s="271"/>
      <c r="K167" s="271" t="s">
        <v>5460</v>
      </c>
      <c r="L167" s="271" t="s">
        <v>5498</v>
      </c>
      <c r="M167" s="271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277"/>
      <c r="AI167" s="277"/>
      <c r="AJ167" s="277"/>
      <c r="AK167" s="277"/>
      <c r="AL167" s="277"/>
      <c r="AM167" s="277"/>
      <c r="AN167" s="277"/>
      <c r="AO167" s="277"/>
      <c r="AP167" s="277"/>
      <c r="AQ167" s="277"/>
      <c r="AR167" s="277"/>
      <c r="AS167" s="277"/>
      <c r="AT167" s="277"/>
      <c r="AU167" s="277"/>
      <c r="AV167" s="277"/>
      <c r="AW167" s="277"/>
      <c r="AX167" s="277"/>
      <c r="AY167" s="277"/>
      <c r="AZ167" s="277"/>
      <c r="BA167" s="277"/>
      <c r="BB167" s="277"/>
      <c r="BC167" s="277"/>
      <c r="BD167" s="277"/>
      <c r="BE167" s="277"/>
      <c r="BF167" s="277"/>
      <c r="BG167" s="277"/>
      <c r="BH167" s="277"/>
      <c r="BI167" s="277"/>
      <c r="BJ167" s="277"/>
      <c r="BK167" s="277"/>
      <c r="BL167" s="277"/>
      <c r="BM167" s="277"/>
      <c r="BN167" s="277"/>
      <c r="BO167" s="277"/>
      <c r="BP167" s="277"/>
      <c r="BQ167" s="277"/>
      <c r="BR167" s="277"/>
      <c r="BS167" s="277"/>
      <c r="BT167" s="277"/>
      <c r="BU167" s="277"/>
      <c r="BV167" s="277"/>
      <c r="BW167" s="277"/>
      <c r="BX167" s="277"/>
      <c r="BY167" s="277"/>
      <c r="BZ167" s="277"/>
      <c r="CA167" s="277"/>
      <c r="CB167" s="277"/>
      <c r="CC167" s="277"/>
      <c r="CD167" s="277"/>
      <c r="CE167" s="277"/>
      <c r="CF167" s="277"/>
      <c r="CG167" s="277"/>
      <c r="CH167" s="277"/>
      <c r="CI167" s="277"/>
      <c r="CJ167" s="277"/>
      <c r="CK167" s="277"/>
      <c r="CL167" s="277"/>
      <c r="CM167" s="277"/>
      <c r="CN167" s="277"/>
      <c r="CO167" s="277"/>
      <c r="CP167" s="277"/>
      <c r="CQ167" s="277"/>
      <c r="CR167" s="277"/>
      <c r="CS167" s="277"/>
      <c r="CT167" s="277"/>
      <c r="CU167" s="277"/>
      <c r="CV167" s="277"/>
      <c r="CW167" s="277"/>
      <c r="CX167" s="277"/>
      <c r="CY167" s="277"/>
      <c r="CZ167" s="277"/>
      <c r="DA167" s="277"/>
      <c r="DB167" s="277"/>
    </row>
    <row r="168" spans="1:106" s="293" customFormat="1" ht="25.5">
      <c r="A168" s="271">
        <v>51</v>
      </c>
      <c r="B168" s="271"/>
      <c r="C168" s="271" t="s">
        <v>5499</v>
      </c>
      <c r="D168" s="271" t="s">
        <v>5479</v>
      </c>
      <c r="E168" s="271" t="s">
        <v>5500</v>
      </c>
      <c r="F168" s="271" t="s">
        <v>5501</v>
      </c>
      <c r="G168" s="294" t="s">
        <v>3748</v>
      </c>
      <c r="H168" s="24">
        <v>1475</v>
      </c>
      <c r="I168" s="271"/>
      <c r="J168" s="271"/>
      <c r="K168" s="271" t="s">
        <v>5502</v>
      </c>
      <c r="L168" s="271" t="s">
        <v>5503</v>
      </c>
      <c r="M168" s="271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277"/>
      <c r="AM168" s="277"/>
      <c r="AN168" s="277"/>
      <c r="AO168" s="277"/>
      <c r="AP168" s="277"/>
      <c r="AQ168" s="277"/>
      <c r="AR168" s="277"/>
      <c r="AS168" s="277"/>
      <c r="AT168" s="277"/>
      <c r="AU168" s="277"/>
      <c r="AV168" s="277"/>
      <c r="AW168" s="277"/>
      <c r="AX168" s="277"/>
      <c r="AY168" s="277"/>
      <c r="AZ168" s="277"/>
      <c r="BA168" s="277"/>
      <c r="BB168" s="277"/>
      <c r="BC168" s="277"/>
      <c r="BD168" s="277"/>
      <c r="BE168" s="277"/>
      <c r="BF168" s="277"/>
      <c r="BG168" s="277"/>
      <c r="BH168" s="277"/>
      <c r="BI168" s="277"/>
      <c r="BJ168" s="277"/>
      <c r="BK168" s="277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BX168" s="277"/>
      <c r="BY168" s="277"/>
      <c r="BZ168" s="277"/>
      <c r="CA168" s="277"/>
      <c r="CB168" s="277"/>
      <c r="CC168" s="277"/>
      <c r="CD168" s="277"/>
      <c r="CE168" s="277"/>
      <c r="CF168" s="277"/>
      <c r="CG168" s="277"/>
      <c r="CH168" s="277"/>
      <c r="CI168" s="277"/>
      <c r="CJ168" s="277"/>
      <c r="CK168" s="277"/>
      <c r="CL168" s="277"/>
      <c r="CM168" s="277"/>
      <c r="CN168" s="277"/>
      <c r="CO168" s="277"/>
      <c r="CP168" s="277"/>
      <c r="CQ168" s="277"/>
      <c r="CR168" s="277"/>
      <c r="CS168" s="277"/>
      <c r="CT168" s="277"/>
      <c r="CU168" s="277"/>
      <c r="CV168" s="277"/>
      <c r="CW168" s="277"/>
      <c r="CX168" s="277"/>
      <c r="CY168" s="277"/>
      <c r="CZ168" s="277"/>
      <c r="DA168" s="277"/>
      <c r="DB168" s="277"/>
    </row>
    <row r="169" spans="1:106" s="293" customFormat="1" ht="12.75">
      <c r="A169" s="271"/>
      <c r="B169" s="271"/>
      <c r="C169" s="271"/>
      <c r="D169" s="271"/>
      <c r="E169" s="271"/>
      <c r="F169" s="271"/>
      <c r="G169" s="295" t="s">
        <v>977</v>
      </c>
      <c r="H169" s="24">
        <v>5000</v>
      </c>
      <c r="I169" s="271"/>
      <c r="J169" s="271"/>
      <c r="K169" s="271"/>
      <c r="L169" s="271"/>
      <c r="M169" s="271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277"/>
      <c r="AQ169" s="277"/>
      <c r="AR169" s="277"/>
      <c r="AS169" s="277"/>
      <c r="AT169" s="277"/>
      <c r="AU169" s="277"/>
      <c r="AV169" s="277"/>
      <c r="AW169" s="277"/>
      <c r="AX169" s="277"/>
      <c r="AY169" s="277"/>
      <c r="AZ169" s="277"/>
      <c r="BA169" s="277"/>
      <c r="BB169" s="277"/>
      <c r="BC169" s="277"/>
      <c r="BD169" s="277"/>
      <c r="BE169" s="277"/>
      <c r="BF169" s="277"/>
      <c r="BG169" s="277"/>
      <c r="BH169" s="277"/>
      <c r="BI169" s="277"/>
      <c r="BJ169" s="277"/>
      <c r="BK169" s="277"/>
      <c r="BL169" s="277"/>
      <c r="BM169" s="277"/>
      <c r="BN169" s="277"/>
      <c r="BO169" s="277"/>
      <c r="BP169" s="277"/>
      <c r="BQ169" s="277"/>
      <c r="BR169" s="277"/>
      <c r="BS169" s="277"/>
      <c r="BT169" s="277"/>
      <c r="BU169" s="277"/>
      <c r="BV169" s="277"/>
      <c r="BW169" s="277"/>
      <c r="BX169" s="277"/>
      <c r="BY169" s="277"/>
      <c r="BZ169" s="277"/>
      <c r="CA169" s="277"/>
      <c r="CB169" s="277"/>
      <c r="CC169" s="277"/>
      <c r="CD169" s="277"/>
      <c r="CE169" s="277"/>
      <c r="CF169" s="277"/>
      <c r="CG169" s="277"/>
      <c r="CH169" s="277"/>
      <c r="CI169" s="277"/>
      <c r="CJ169" s="277"/>
      <c r="CK169" s="277"/>
      <c r="CL169" s="277"/>
      <c r="CM169" s="277"/>
      <c r="CN169" s="277"/>
      <c r="CO169" s="277"/>
      <c r="CP169" s="277"/>
      <c r="CQ169" s="277"/>
      <c r="CR169" s="277"/>
      <c r="CS169" s="277"/>
      <c r="CT169" s="277"/>
      <c r="CU169" s="277"/>
      <c r="CV169" s="277"/>
      <c r="CW169" s="277"/>
      <c r="CX169" s="277"/>
      <c r="CY169" s="277"/>
      <c r="CZ169" s="277"/>
      <c r="DA169" s="277"/>
      <c r="DB169" s="277"/>
    </row>
    <row r="170" spans="1:106" s="293" customFormat="1" ht="25.5">
      <c r="A170" s="271">
        <v>52</v>
      </c>
      <c r="B170" s="271"/>
      <c r="C170" s="271" t="s">
        <v>5504</v>
      </c>
      <c r="D170" s="271" t="s">
        <v>5505</v>
      </c>
      <c r="E170" s="271" t="s">
        <v>5506</v>
      </c>
      <c r="F170" s="271" t="s">
        <v>5507</v>
      </c>
      <c r="G170" s="294" t="s">
        <v>3748</v>
      </c>
      <c r="H170" s="24">
        <v>195</v>
      </c>
      <c r="I170" s="271"/>
      <c r="J170" s="271"/>
      <c r="K170" s="272">
        <v>42013</v>
      </c>
      <c r="L170" s="271" t="s">
        <v>5508</v>
      </c>
      <c r="M170" s="271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277"/>
      <c r="BA170" s="277"/>
      <c r="BB170" s="277"/>
      <c r="BC170" s="277"/>
      <c r="BD170" s="277"/>
      <c r="BE170" s="277"/>
      <c r="BF170" s="277"/>
      <c r="BG170" s="277"/>
      <c r="BH170" s="277"/>
      <c r="BI170" s="277"/>
      <c r="BJ170" s="277"/>
      <c r="BK170" s="277"/>
      <c r="BL170" s="277"/>
      <c r="BM170" s="277"/>
      <c r="BN170" s="277"/>
      <c r="BO170" s="277"/>
      <c r="BP170" s="277"/>
      <c r="BQ170" s="277"/>
      <c r="BR170" s="277"/>
      <c r="BS170" s="277"/>
      <c r="BT170" s="277"/>
      <c r="BU170" s="277"/>
      <c r="BV170" s="277"/>
      <c r="BW170" s="277"/>
      <c r="BX170" s="277"/>
      <c r="BY170" s="277"/>
      <c r="BZ170" s="277"/>
      <c r="CA170" s="277"/>
      <c r="CB170" s="277"/>
      <c r="CC170" s="277"/>
      <c r="CD170" s="277"/>
      <c r="CE170" s="277"/>
      <c r="CF170" s="277"/>
      <c r="CG170" s="277"/>
      <c r="CH170" s="277"/>
      <c r="CI170" s="277"/>
      <c r="CJ170" s="277"/>
      <c r="CK170" s="277"/>
      <c r="CL170" s="277"/>
      <c r="CM170" s="277"/>
      <c r="CN170" s="277"/>
      <c r="CO170" s="277"/>
      <c r="CP170" s="277"/>
      <c r="CQ170" s="277"/>
      <c r="CR170" s="277"/>
      <c r="CS170" s="277"/>
      <c r="CT170" s="277"/>
      <c r="CU170" s="277"/>
      <c r="CV170" s="277"/>
      <c r="CW170" s="277"/>
      <c r="CX170" s="277"/>
      <c r="CY170" s="277"/>
      <c r="CZ170" s="277"/>
      <c r="DA170" s="277"/>
      <c r="DB170" s="277"/>
    </row>
    <row r="171" spans="1:106" s="293" customFormat="1" ht="12.75">
      <c r="A171" s="271"/>
      <c r="B171" s="271"/>
      <c r="C171" s="271"/>
      <c r="D171" s="271"/>
      <c r="E171" s="271"/>
      <c r="F171" s="271"/>
      <c r="G171" s="295" t="s">
        <v>977</v>
      </c>
      <c r="H171" s="24">
        <v>10000</v>
      </c>
      <c r="I171" s="271"/>
      <c r="J171" s="271"/>
      <c r="K171" s="271"/>
      <c r="L171" s="271"/>
      <c r="M171" s="271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O171" s="277"/>
      <c r="AP171" s="277"/>
      <c r="AQ171" s="277"/>
      <c r="AR171" s="277"/>
      <c r="AS171" s="277"/>
      <c r="AT171" s="277"/>
      <c r="AU171" s="277"/>
      <c r="AV171" s="277"/>
      <c r="AW171" s="277"/>
      <c r="AX171" s="277"/>
      <c r="AY171" s="277"/>
      <c r="AZ171" s="277"/>
      <c r="BA171" s="277"/>
      <c r="BB171" s="277"/>
      <c r="BC171" s="277"/>
      <c r="BD171" s="277"/>
      <c r="BE171" s="277"/>
      <c r="BF171" s="277"/>
      <c r="BG171" s="277"/>
      <c r="BH171" s="277"/>
      <c r="BI171" s="277"/>
      <c r="BJ171" s="277"/>
      <c r="BK171" s="277"/>
      <c r="BL171" s="277"/>
      <c r="BM171" s="277"/>
      <c r="BN171" s="277"/>
      <c r="BO171" s="277"/>
      <c r="BP171" s="277"/>
      <c r="BQ171" s="277"/>
      <c r="BR171" s="277"/>
      <c r="BS171" s="277"/>
      <c r="BT171" s="277"/>
      <c r="BU171" s="277"/>
      <c r="BV171" s="277"/>
      <c r="BW171" s="277"/>
      <c r="BX171" s="277"/>
      <c r="BY171" s="277"/>
      <c r="BZ171" s="277"/>
      <c r="CA171" s="277"/>
      <c r="CB171" s="277"/>
      <c r="CC171" s="277"/>
      <c r="CD171" s="277"/>
      <c r="CE171" s="277"/>
      <c r="CF171" s="277"/>
      <c r="CG171" s="277"/>
      <c r="CH171" s="277"/>
      <c r="CI171" s="277"/>
      <c r="CJ171" s="277"/>
      <c r="CK171" s="277"/>
      <c r="CL171" s="277"/>
      <c r="CM171" s="277"/>
      <c r="CN171" s="277"/>
      <c r="CO171" s="277"/>
      <c r="CP171" s="277"/>
      <c r="CQ171" s="277"/>
      <c r="CR171" s="277"/>
      <c r="CS171" s="277"/>
      <c r="CT171" s="277"/>
      <c r="CU171" s="277"/>
      <c r="CV171" s="277"/>
      <c r="CW171" s="277"/>
      <c r="CX171" s="277"/>
      <c r="CY171" s="277"/>
      <c r="CZ171" s="277"/>
      <c r="DA171" s="277"/>
      <c r="DB171" s="277"/>
    </row>
    <row r="172" spans="1:106" s="293" customFormat="1" ht="25.5">
      <c r="A172" s="271">
        <v>54</v>
      </c>
      <c r="B172" s="271"/>
      <c r="C172" s="271" t="s">
        <v>5509</v>
      </c>
      <c r="D172" s="271" t="s">
        <v>5505</v>
      </c>
      <c r="E172" s="271" t="s">
        <v>5510</v>
      </c>
      <c r="F172" s="271" t="s">
        <v>5511</v>
      </c>
      <c r="G172" s="295" t="s">
        <v>4296</v>
      </c>
      <c r="H172" s="24">
        <v>12600</v>
      </c>
      <c r="I172" s="271"/>
      <c r="J172" s="271"/>
      <c r="K172" s="272">
        <v>42013</v>
      </c>
      <c r="L172" s="271" t="s">
        <v>5512</v>
      </c>
      <c r="M172" s="271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  <c r="AA172" s="277"/>
      <c r="AB172" s="277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7"/>
      <c r="AM172" s="277"/>
      <c r="AN172" s="277"/>
      <c r="AO172" s="277"/>
      <c r="AP172" s="277"/>
      <c r="AQ172" s="277"/>
      <c r="AR172" s="277"/>
      <c r="AS172" s="277"/>
      <c r="AT172" s="277"/>
      <c r="AU172" s="277"/>
      <c r="AV172" s="277"/>
      <c r="AW172" s="277"/>
      <c r="AX172" s="277"/>
      <c r="AY172" s="277"/>
      <c r="AZ172" s="277"/>
      <c r="BA172" s="277"/>
      <c r="BB172" s="277"/>
      <c r="BC172" s="277"/>
      <c r="BD172" s="277"/>
      <c r="BE172" s="277"/>
      <c r="BF172" s="277"/>
      <c r="BG172" s="277"/>
      <c r="BH172" s="277"/>
      <c r="BI172" s="277"/>
      <c r="BJ172" s="277"/>
      <c r="BK172" s="277"/>
      <c r="BL172" s="277"/>
      <c r="BM172" s="277"/>
      <c r="BN172" s="277"/>
      <c r="BO172" s="277"/>
      <c r="BP172" s="277"/>
      <c r="BQ172" s="277"/>
      <c r="BR172" s="277"/>
      <c r="BS172" s="277"/>
      <c r="BT172" s="277"/>
      <c r="BU172" s="277"/>
      <c r="BV172" s="277"/>
      <c r="BW172" s="277"/>
      <c r="BX172" s="277"/>
      <c r="BY172" s="277"/>
      <c r="BZ172" s="277"/>
      <c r="CA172" s="277"/>
      <c r="CB172" s="277"/>
      <c r="CC172" s="277"/>
      <c r="CD172" s="277"/>
      <c r="CE172" s="277"/>
      <c r="CF172" s="277"/>
      <c r="CG172" s="277"/>
      <c r="CH172" s="277"/>
      <c r="CI172" s="277"/>
      <c r="CJ172" s="277"/>
      <c r="CK172" s="277"/>
      <c r="CL172" s="277"/>
      <c r="CM172" s="277"/>
      <c r="CN172" s="277"/>
      <c r="CO172" s="277"/>
      <c r="CP172" s="277"/>
      <c r="CQ172" s="277"/>
      <c r="CR172" s="277"/>
      <c r="CS172" s="277"/>
      <c r="CT172" s="277"/>
      <c r="CU172" s="277"/>
      <c r="CV172" s="277"/>
      <c r="CW172" s="277"/>
      <c r="CX172" s="277"/>
      <c r="CY172" s="277"/>
      <c r="CZ172" s="277"/>
      <c r="DA172" s="277"/>
      <c r="DB172" s="277"/>
    </row>
    <row r="173" spans="1:106" s="293" customFormat="1" ht="25.5">
      <c r="A173" s="271">
        <v>55</v>
      </c>
      <c r="B173" s="271"/>
      <c r="C173" s="271" t="s">
        <v>5513</v>
      </c>
      <c r="D173" s="271" t="s">
        <v>5505</v>
      </c>
      <c r="E173" s="271" t="s">
        <v>5514</v>
      </c>
      <c r="F173" s="271" t="s">
        <v>5515</v>
      </c>
      <c r="G173" s="295" t="s">
        <v>989</v>
      </c>
      <c r="H173" s="296">
        <v>200</v>
      </c>
      <c r="I173" s="271"/>
      <c r="J173" s="271"/>
      <c r="K173" s="272">
        <v>42248</v>
      </c>
      <c r="L173" s="271" t="s">
        <v>5516</v>
      </c>
      <c r="M173" s="271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  <c r="AA173" s="277"/>
      <c r="AB173" s="277"/>
      <c r="AC173" s="277"/>
      <c r="AD173" s="277"/>
      <c r="AE173" s="277"/>
      <c r="AF173" s="277"/>
      <c r="AG173" s="277"/>
      <c r="AH173" s="277"/>
      <c r="AI173" s="277"/>
      <c r="AJ173" s="277"/>
      <c r="AK173" s="277"/>
      <c r="AL173" s="277"/>
      <c r="AM173" s="277"/>
      <c r="AN173" s="277"/>
      <c r="AO173" s="277"/>
      <c r="AP173" s="277"/>
      <c r="AQ173" s="277"/>
      <c r="AR173" s="277"/>
      <c r="AS173" s="277"/>
      <c r="AT173" s="277"/>
      <c r="AU173" s="277"/>
      <c r="AV173" s="277"/>
      <c r="AW173" s="277"/>
      <c r="AX173" s="277"/>
      <c r="AY173" s="277"/>
      <c r="AZ173" s="277"/>
      <c r="BA173" s="277"/>
      <c r="BB173" s="277"/>
      <c r="BC173" s="277"/>
      <c r="BD173" s="277"/>
      <c r="BE173" s="277"/>
      <c r="BF173" s="277"/>
      <c r="BG173" s="277"/>
      <c r="BH173" s="277"/>
      <c r="BI173" s="277"/>
      <c r="BJ173" s="277"/>
      <c r="BK173" s="277"/>
      <c r="BL173" s="277"/>
      <c r="BM173" s="277"/>
      <c r="BN173" s="277"/>
      <c r="BO173" s="277"/>
      <c r="BP173" s="277"/>
      <c r="BQ173" s="277"/>
      <c r="BR173" s="277"/>
      <c r="BS173" s="277"/>
      <c r="BT173" s="277"/>
      <c r="BU173" s="277"/>
      <c r="BV173" s="277"/>
      <c r="BW173" s="277"/>
      <c r="BX173" s="277"/>
      <c r="BY173" s="277"/>
      <c r="BZ173" s="277"/>
      <c r="CA173" s="277"/>
      <c r="CB173" s="277"/>
      <c r="CC173" s="277"/>
      <c r="CD173" s="277"/>
      <c r="CE173" s="277"/>
      <c r="CF173" s="277"/>
      <c r="CG173" s="277"/>
      <c r="CH173" s="277"/>
      <c r="CI173" s="277"/>
      <c r="CJ173" s="277"/>
      <c r="CK173" s="277"/>
      <c r="CL173" s="277"/>
      <c r="CM173" s="277"/>
      <c r="CN173" s="277"/>
      <c r="CO173" s="277"/>
      <c r="CP173" s="277"/>
      <c r="CQ173" s="277"/>
      <c r="CR173" s="277"/>
      <c r="CS173" s="277"/>
      <c r="CT173" s="277"/>
      <c r="CU173" s="277"/>
      <c r="CV173" s="277"/>
      <c r="CW173" s="277"/>
      <c r="CX173" s="277"/>
      <c r="CY173" s="277"/>
      <c r="CZ173" s="277"/>
      <c r="DA173" s="277"/>
      <c r="DB173" s="277"/>
    </row>
    <row r="174" spans="1:106" s="293" customFormat="1" ht="12.75">
      <c r="A174" s="271"/>
      <c r="B174" s="271"/>
      <c r="C174" s="271"/>
      <c r="D174" s="271"/>
      <c r="E174" s="271"/>
      <c r="F174" s="271"/>
      <c r="G174" s="295" t="s">
        <v>4470</v>
      </c>
      <c r="H174" s="296">
        <v>10000</v>
      </c>
      <c r="I174" s="271"/>
      <c r="J174" s="271"/>
      <c r="K174" s="272"/>
      <c r="L174" s="271"/>
      <c r="M174" s="271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7"/>
      <c r="AP174" s="277"/>
      <c r="AQ174" s="277"/>
      <c r="AR174" s="277"/>
      <c r="AS174" s="277"/>
      <c r="AT174" s="277"/>
      <c r="AU174" s="277"/>
      <c r="AV174" s="277"/>
      <c r="AW174" s="277"/>
      <c r="AX174" s="277"/>
      <c r="AY174" s="277"/>
      <c r="AZ174" s="277"/>
      <c r="BA174" s="277"/>
      <c r="BB174" s="277"/>
      <c r="BC174" s="277"/>
      <c r="BD174" s="277"/>
      <c r="BE174" s="277"/>
      <c r="BF174" s="277"/>
      <c r="BG174" s="277"/>
      <c r="BH174" s="277"/>
      <c r="BI174" s="277"/>
      <c r="BJ174" s="277"/>
      <c r="BK174" s="277"/>
      <c r="BL174" s="277"/>
      <c r="BM174" s="277"/>
      <c r="BN174" s="277"/>
      <c r="BO174" s="277"/>
      <c r="BP174" s="277"/>
      <c r="BQ174" s="277"/>
      <c r="BR174" s="277"/>
      <c r="BS174" s="277"/>
      <c r="BT174" s="277"/>
      <c r="BU174" s="277"/>
      <c r="BV174" s="277"/>
      <c r="BW174" s="277"/>
      <c r="BX174" s="277"/>
      <c r="BY174" s="277"/>
      <c r="BZ174" s="277"/>
      <c r="CA174" s="277"/>
      <c r="CB174" s="277"/>
      <c r="CC174" s="277"/>
      <c r="CD174" s="277"/>
      <c r="CE174" s="277"/>
      <c r="CF174" s="277"/>
      <c r="CG174" s="277"/>
      <c r="CH174" s="277"/>
      <c r="CI174" s="277"/>
      <c r="CJ174" s="277"/>
      <c r="CK174" s="277"/>
      <c r="CL174" s="277"/>
      <c r="CM174" s="277"/>
      <c r="CN174" s="277"/>
      <c r="CO174" s="277"/>
      <c r="CP174" s="277"/>
      <c r="CQ174" s="277"/>
      <c r="CR174" s="277"/>
      <c r="CS174" s="277"/>
      <c r="CT174" s="277"/>
      <c r="CU174" s="277"/>
      <c r="CV174" s="277"/>
      <c r="CW174" s="277"/>
      <c r="CX174" s="277"/>
      <c r="CY174" s="277"/>
      <c r="CZ174" s="277"/>
      <c r="DA174" s="277"/>
      <c r="DB174" s="277"/>
    </row>
    <row r="175" spans="1:106" s="293" customFormat="1" ht="12.75">
      <c r="A175" s="271"/>
      <c r="B175" s="271"/>
      <c r="C175" s="271"/>
      <c r="D175" s="271"/>
      <c r="E175" s="271"/>
      <c r="F175" s="271"/>
      <c r="G175" s="295" t="s">
        <v>4392</v>
      </c>
      <c r="H175" s="296">
        <v>200</v>
      </c>
      <c r="I175" s="271"/>
      <c r="J175" s="271"/>
      <c r="K175" s="272"/>
      <c r="L175" s="271"/>
      <c r="M175" s="271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7"/>
      <c r="AM175" s="277"/>
      <c r="AN175" s="277"/>
      <c r="AO175" s="277"/>
      <c r="AP175" s="277"/>
      <c r="AQ175" s="277"/>
      <c r="AR175" s="277"/>
      <c r="AS175" s="277"/>
      <c r="AT175" s="277"/>
      <c r="AU175" s="277"/>
      <c r="AV175" s="277"/>
      <c r="AW175" s="277"/>
      <c r="AX175" s="277"/>
      <c r="AY175" s="277"/>
      <c r="AZ175" s="277"/>
      <c r="BA175" s="277"/>
      <c r="BB175" s="277"/>
      <c r="BC175" s="277"/>
      <c r="BD175" s="277"/>
      <c r="BE175" s="277"/>
      <c r="BF175" s="277"/>
      <c r="BG175" s="277"/>
      <c r="BH175" s="277"/>
      <c r="BI175" s="277"/>
      <c r="BJ175" s="277"/>
      <c r="BK175" s="277"/>
      <c r="BL175" s="277"/>
      <c r="BM175" s="277"/>
      <c r="BN175" s="277"/>
      <c r="BO175" s="277"/>
      <c r="BP175" s="277"/>
      <c r="BQ175" s="277"/>
      <c r="BR175" s="277"/>
      <c r="BS175" s="277"/>
      <c r="BT175" s="277"/>
      <c r="BU175" s="277"/>
      <c r="BV175" s="277"/>
      <c r="BW175" s="277"/>
      <c r="BX175" s="277"/>
      <c r="BY175" s="277"/>
      <c r="BZ175" s="277"/>
      <c r="CA175" s="277"/>
      <c r="CB175" s="277"/>
      <c r="CC175" s="277"/>
      <c r="CD175" s="277"/>
      <c r="CE175" s="277"/>
      <c r="CF175" s="277"/>
      <c r="CG175" s="277"/>
      <c r="CH175" s="277"/>
      <c r="CI175" s="277"/>
      <c r="CJ175" s="277"/>
      <c r="CK175" s="277"/>
      <c r="CL175" s="277"/>
      <c r="CM175" s="277"/>
      <c r="CN175" s="277"/>
      <c r="CO175" s="277"/>
      <c r="CP175" s="277"/>
      <c r="CQ175" s="277"/>
      <c r="CR175" s="277"/>
      <c r="CS175" s="277"/>
      <c r="CT175" s="277"/>
      <c r="CU175" s="277"/>
      <c r="CV175" s="277"/>
      <c r="CW175" s="277"/>
      <c r="CX175" s="277"/>
      <c r="CY175" s="277"/>
      <c r="CZ175" s="277"/>
      <c r="DA175" s="277"/>
      <c r="DB175" s="277"/>
    </row>
    <row r="176" spans="1:106" s="293" customFormat="1" ht="25.5">
      <c r="A176" s="271">
        <v>56</v>
      </c>
      <c r="B176" s="271"/>
      <c r="C176" s="271" t="s">
        <v>5517</v>
      </c>
      <c r="D176" s="271" t="s">
        <v>5518</v>
      </c>
      <c r="E176" s="271" t="s">
        <v>5519</v>
      </c>
      <c r="F176" s="271" t="s">
        <v>5520</v>
      </c>
      <c r="G176" s="295" t="s">
        <v>989</v>
      </c>
      <c r="I176" s="271"/>
      <c r="J176" s="24">
        <v>190</v>
      </c>
      <c r="K176" s="272">
        <v>42103</v>
      </c>
      <c r="L176" s="271" t="s">
        <v>5521</v>
      </c>
      <c r="M176" s="271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  <c r="AA176" s="277"/>
      <c r="AB176" s="277"/>
      <c r="AC176" s="277"/>
      <c r="AD176" s="277"/>
      <c r="AE176" s="277"/>
      <c r="AF176" s="277"/>
      <c r="AG176" s="277"/>
      <c r="AH176" s="277"/>
      <c r="AI176" s="277"/>
      <c r="AJ176" s="277"/>
      <c r="AK176" s="277"/>
      <c r="AL176" s="277"/>
      <c r="AM176" s="277"/>
      <c r="AN176" s="277"/>
      <c r="AO176" s="277"/>
      <c r="AP176" s="277"/>
      <c r="AQ176" s="277"/>
      <c r="AR176" s="277"/>
      <c r="AS176" s="277"/>
      <c r="AT176" s="277"/>
      <c r="AU176" s="277"/>
      <c r="AV176" s="277"/>
      <c r="AW176" s="277"/>
      <c r="AX176" s="277"/>
      <c r="AY176" s="277"/>
      <c r="AZ176" s="277"/>
      <c r="BA176" s="277"/>
      <c r="BB176" s="277"/>
      <c r="BC176" s="277"/>
      <c r="BD176" s="277"/>
      <c r="BE176" s="277"/>
      <c r="BF176" s="277"/>
      <c r="BG176" s="277"/>
      <c r="BH176" s="277"/>
      <c r="BI176" s="277"/>
      <c r="BJ176" s="277"/>
      <c r="BK176" s="277"/>
      <c r="BL176" s="277"/>
      <c r="BM176" s="277"/>
      <c r="BN176" s="277"/>
      <c r="BO176" s="277"/>
      <c r="BP176" s="277"/>
      <c r="BQ176" s="277"/>
      <c r="BR176" s="277"/>
      <c r="BS176" s="277"/>
      <c r="BT176" s="277"/>
      <c r="BU176" s="277"/>
      <c r="BV176" s="277"/>
      <c r="BW176" s="277"/>
      <c r="BX176" s="277"/>
      <c r="BY176" s="277"/>
      <c r="BZ176" s="277"/>
      <c r="CA176" s="277"/>
      <c r="CB176" s="277"/>
      <c r="CC176" s="277"/>
      <c r="CD176" s="277"/>
      <c r="CE176" s="277"/>
      <c r="CF176" s="277"/>
      <c r="CG176" s="277"/>
      <c r="CH176" s="277"/>
      <c r="CI176" s="277"/>
      <c r="CJ176" s="277"/>
      <c r="CK176" s="277"/>
      <c r="CL176" s="277"/>
      <c r="CM176" s="277"/>
      <c r="CN176" s="277"/>
      <c r="CO176" s="277"/>
      <c r="CP176" s="277"/>
      <c r="CQ176" s="277"/>
      <c r="CR176" s="277"/>
      <c r="CS176" s="277"/>
      <c r="CT176" s="277"/>
      <c r="CU176" s="277"/>
      <c r="CV176" s="277"/>
      <c r="CW176" s="277"/>
      <c r="CX176" s="277"/>
      <c r="CY176" s="277"/>
      <c r="CZ176" s="277"/>
      <c r="DA176" s="277"/>
      <c r="DB176" s="277"/>
    </row>
    <row r="177" spans="1:106" s="293" customFormat="1" ht="12.75">
      <c r="A177" s="271"/>
      <c r="B177" s="277"/>
      <c r="E177" s="271"/>
      <c r="F177" s="271"/>
      <c r="G177" s="295" t="s">
        <v>977</v>
      </c>
      <c r="H177" s="271"/>
      <c r="I177" s="271"/>
      <c r="J177" s="24">
        <v>5000</v>
      </c>
      <c r="K177" s="271"/>
      <c r="L177" s="271"/>
      <c r="M177" s="271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/>
      <c r="AK177" s="277"/>
      <c r="AL177" s="277"/>
      <c r="AM177" s="277"/>
      <c r="AN177" s="277"/>
      <c r="AO177" s="277"/>
      <c r="AP177" s="277"/>
      <c r="AQ177" s="277"/>
      <c r="AR177" s="277"/>
      <c r="AS177" s="277"/>
      <c r="AT177" s="277"/>
      <c r="AU177" s="277"/>
      <c r="AV177" s="277"/>
      <c r="AW177" s="277"/>
      <c r="AX177" s="277"/>
      <c r="AY177" s="277"/>
      <c r="AZ177" s="277"/>
      <c r="BA177" s="277"/>
      <c r="BB177" s="277"/>
      <c r="BC177" s="277"/>
      <c r="BD177" s="277"/>
      <c r="BE177" s="277"/>
      <c r="BF177" s="277"/>
      <c r="BG177" s="277"/>
      <c r="BH177" s="277"/>
      <c r="BI177" s="277"/>
      <c r="BJ177" s="277"/>
      <c r="BK177" s="277"/>
      <c r="BL177" s="277"/>
      <c r="BM177" s="277"/>
      <c r="BN177" s="277"/>
      <c r="BO177" s="277"/>
      <c r="BP177" s="277"/>
      <c r="BQ177" s="277"/>
      <c r="BR177" s="277"/>
      <c r="BS177" s="277"/>
      <c r="BT177" s="277"/>
      <c r="BU177" s="277"/>
      <c r="BV177" s="277"/>
      <c r="BW177" s="277"/>
      <c r="BX177" s="277"/>
      <c r="BY177" s="277"/>
      <c r="BZ177" s="277"/>
      <c r="CA177" s="277"/>
      <c r="CB177" s="277"/>
      <c r="CC177" s="277"/>
      <c r="CD177" s="277"/>
      <c r="CE177" s="277"/>
      <c r="CF177" s="277"/>
      <c r="CG177" s="277"/>
      <c r="CH177" s="277"/>
      <c r="CI177" s="277"/>
      <c r="CJ177" s="277"/>
      <c r="CK177" s="277"/>
      <c r="CL177" s="277"/>
      <c r="CM177" s="277"/>
      <c r="CN177" s="277"/>
      <c r="CO177" s="277"/>
      <c r="CP177" s="277"/>
      <c r="CQ177" s="277"/>
      <c r="CR177" s="277"/>
      <c r="CS177" s="277"/>
      <c r="CT177" s="277"/>
      <c r="CU177" s="277"/>
      <c r="CV177" s="277"/>
      <c r="CW177" s="277"/>
      <c r="CX177" s="277"/>
      <c r="CY177" s="277"/>
      <c r="CZ177" s="277"/>
      <c r="DA177" s="277"/>
      <c r="DB177" s="277"/>
    </row>
    <row r="178" spans="1:106" s="293" customFormat="1" ht="25.5">
      <c r="A178" s="271">
        <v>61</v>
      </c>
      <c r="B178" s="271"/>
      <c r="C178" s="271" t="s">
        <v>5522</v>
      </c>
      <c r="D178" s="271" t="s">
        <v>5523</v>
      </c>
      <c r="E178" s="271" t="s">
        <v>5524</v>
      </c>
      <c r="F178" s="271" t="s">
        <v>5525</v>
      </c>
      <c r="G178" s="294" t="s">
        <v>977</v>
      </c>
      <c r="H178" s="24">
        <v>13469</v>
      </c>
      <c r="I178" s="271"/>
      <c r="J178" s="271"/>
      <c r="K178" s="272">
        <v>42013</v>
      </c>
      <c r="L178" s="271" t="s">
        <v>5526</v>
      </c>
      <c r="M178" s="271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  <c r="AA178" s="277"/>
      <c r="AB178" s="277"/>
      <c r="AC178" s="277"/>
      <c r="AD178" s="277"/>
      <c r="AE178" s="277"/>
      <c r="AF178" s="277"/>
      <c r="AG178" s="277"/>
      <c r="AH178" s="277"/>
      <c r="AI178" s="277"/>
      <c r="AJ178" s="277"/>
      <c r="AK178" s="277"/>
      <c r="AL178" s="277"/>
      <c r="AM178" s="277"/>
      <c r="AN178" s="277"/>
      <c r="AO178" s="277"/>
      <c r="AP178" s="277"/>
      <c r="AQ178" s="277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277"/>
      <c r="BD178" s="277"/>
      <c r="BE178" s="277"/>
      <c r="BF178" s="277"/>
      <c r="BG178" s="277"/>
      <c r="BH178" s="277"/>
      <c r="BI178" s="277"/>
      <c r="BJ178" s="277"/>
      <c r="BK178" s="277"/>
      <c r="BL178" s="277"/>
      <c r="BM178" s="277"/>
      <c r="BN178" s="277"/>
      <c r="BO178" s="277"/>
      <c r="BP178" s="277"/>
      <c r="BQ178" s="277"/>
      <c r="BR178" s="277"/>
      <c r="BS178" s="277"/>
      <c r="BT178" s="277"/>
      <c r="BU178" s="277"/>
      <c r="BV178" s="277"/>
      <c r="BW178" s="277"/>
      <c r="BX178" s="277"/>
      <c r="BY178" s="277"/>
      <c r="BZ178" s="277"/>
      <c r="CA178" s="277"/>
      <c r="CB178" s="277"/>
      <c r="CC178" s="277"/>
      <c r="CD178" s="277"/>
      <c r="CE178" s="277"/>
      <c r="CF178" s="277"/>
      <c r="CG178" s="277"/>
      <c r="CH178" s="277"/>
      <c r="CI178" s="277"/>
      <c r="CJ178" s="277"/>
      <c r="CK178" s="277"/>
      <c r="CL178" s="277"/>
      <c r="CM178" s="277"/>
      <c r="CN178" s="277"/>
      <c r="CO178" s="277"/>
      <c r="CP178" s="277"/>
      <c r="CQ178" s="277"/>
      <c r="CR178" s="277"/>
      <c r="CS178" s="277"/>
      <c r="CT178" s="277"/>
      <c r="CU178" s="277"/>
      <c r="CV178" s="277"/>
      <c r="CW178" s="277"/>
      <c r="CX178" s="277"/>
      <c r="CY178" s="277"/>
      <c r="CZ178" s="277"/>
      <c r="DA178" s="277"/>
      <c r="DB178" s="277"/>
    </row>
    <row r="179" spans="1:106" s="293" customFormat="1" ht="25.5">
      <c r="A179" s="271">
        <v>63</v>
      </c>
      <c r="B179" s="271"/>
      <c r="C179" s="271" t="s">
        <v>5527</v>
      </c>
      <c r="D179" s="271" t="s">
        <v>5528</v>
      </c>
      <c r="E179" s="271" t="s">
        <v>5529</v>
      </c>
      <c r="F179" s="271" t="s">
        <v>5530</v>
      </c>
      <c r="G179" s="294" t="s">
        <v>977</v>
      </c>
      <c r="H179" s="24">
        <v>32088</v>
      </c>
      <c r="I179" s="271"/>
      <c r="J179" s="271"/>
      <c r="K179" s="271" t="s">
        <v>5531</v>
      </c>
      <c r="L179" s="271" t="s">
        <v>5532</v>
      </c>
      <c r="M179" s="271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277"/>
      <c r="AM179" s="277"/>
      <c r="AN179" s="277"/>
      <c r="AO179" s="277"/>
      <c r="AP179" s="277"/>
      <c r="AQ179" s="277"/>
      <c r="AR179" s="277"/>
      <c r="AS179" s="277"/>
      <c r="AT179" s="277"/>
      <c r="AU179" s="277"/>
      <c r="AV179" s="277"/>
      <c r="AW179" s="277"/>
      <c r="AX179" s="277"/>
      <c r="AY179" s="277"/>
      <c r="AZ179" s="277"/>
      <c r="BA179" s="277"/>
      <c r="BB179" s="277"/>
      <c r="BC179" s="277"/>
      <c r="BD179" s="277"/>
      <c r="BE179" s="277"/>
      <c r="BF179" s="277"/>
      <c r="BG179" s="277"/>
      <c r="BH179" s="277"/>
      <c r="BI179" s="277"/>
      <c r="BJ179" s="277"/>
      <c r="BK179" s="277"/>
      <c r="BL179" s="277"/>
      <c r="BM179" s="277"/>
      <c r="BN179" s="277"/>
      <c r="BO179" s="277"/>
      <c r="BP179" s="277"/>
      <c r="BQ179" s="277"/>
      <c r="BR179" s="277"/>
      <c r="BS179" s="277"/>
      <c r="BT179" s="277"/>
      <c r="BU179" s="277"/>
      <c r="BV179" s="277"/>
      <c r="BW179" s="277"/>
      <c r="BX179" s="277"/>
      <c r="BY179" s="277"/>
      <c r="BZ179" s="277"/>
      <c r="CA179" s="277"/>
      <c r="CB179" s="277"/>
      <c r="CC179" s="277"/>
      <c r="CD179" s="277"/>
      <c r="CE179" s="277"/>
      <c r="CF179" s="277"/>
      <c r="CG179" s="277"/>
      <c r="CH179" s="277"/>
      <c r="CI179" s="277"/>
      <c r="CJ179" s="277"/>
      <c r="CK179" s="277"/>
      <c r="CL179" s="277"/>
      <c r="CM179" s="277"/>
      <c r="CN179" s="277"/>
      <c r="CO179" s="277"/>
      <c r="CP179" s="277"/>
      <c r="CQ179" s="277"/>
      <c r="CR179" s="277"/>
      <c r="CS179" s="277"/>
      <c r="CT179" s="277"/>
      <c r="CU179" s="277"/>
      <c r="CV179" s="277"/>
      <c r="CW179" s="277"/>
      <c r="CX179" s="277"/>
      <c r="CY179" s="277"/>
      <c r="CZ179" s="277"/>
      <c r="DA179" s="277"/>
      <c r="DB179" s="277"/>
    </row>
    <row r="180" spans="1:106" s="293" customFormat="1" ht="25.5">
      <c r="A180" s="271">
        <v>64</v>
      </c>
      <c r="B180" s="271"/>
      <c r="C180" s="271" t="s">
        <v>5533</v>
      </c>
      <c r="D180" s="271" t="s">
        <v>5528</v>
      </c>
      <c r="E180" s="271" t="s">
        <v>5534</v>
      </c>
      <c r="F180" s="271" t="s">
        <v>5535</v>
      </c>
      <c r="G180" s="294" t="s">
        <v>977</v>
      </c>
      <c r="H180" s="24">
        <v>9900</v>
      </c>
      <c r="I180" s="271"/>
      <c r="J180" s="271"/>
      <c r="K180" s="271" t="s">
        <v>5531</v>
      </c>
      <c r="L180" s="271" t="s">
        <v>5536</v>
      </c>
      <c r="M180" s="271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7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277"/>
      <c r="BT180" s="277"/>
      <c r="BU180" s="277"/>
      <c r="BV180" s="277"/>
      <c r="BW180" s="277"/>
      <c r="BX180" s="277"/>
      <c r="BY180" s="277"/>
      <c r="BZ180" s="277"/>
      <c r="CA180" s="277"/>
      <c r="CB180" s="277"/>
      <c r="CC180" s="277"/>
      <c r="CD180" s="277"/>
      <c r="CE180" s="277"/>
      <c r="CF180" s="277"/>
      <c r="CG180" s="277"/>
      <c r="CH180" s="277"/>
      <c r="CI180" s="277"/>
      <c r="CJ180" s="277"/>
      <c r="CK180" s="277"/>
      <c r="CL180" s="277"/>
      <c r="CM180" s="277"/>
      <c r="CN180" s="277"/>
      <c r="CO180" s="277"/>
      <c r="CP180" s="277"/>
      <c r="CQ180" s="277"/>
      <c r="CR180" s="277"/>
      <c r="CS180" s="277"/>
      <c r="CT180" s="277"/>
      <c r="CU180" s="277"/>
      <c r="CV180" s="277"/>
      <c r="CW180" s="277"/>
      <c r="CX180" s="277"/>
      <c r="CY180" s="277"/>
      <c r="CZ180" s="277"/>
      <c r="DA180" s="277"/>
      <c r="DB180" s="277"/>
    </row>
    <row r="181" spans="1:106" s="293" customFormat="1" ht="25.5">
      <c r="A181" s="271">
        <v>66</v>
      </c>
      <c r="B181" s="271"/>
      <c r="C181" s="271" t="s">
        <v>5537</v>
      </c>
      <c r="D181" s="271" t="s">
        <v>5528</v>
      </c>
      <c r="E181" s="271" t="s">
        <v>5538</v>
      </c>
      <c r="F181" s="271" t="s">
        <v>5539</v>
      </c>
      <c r="G181" s="294" t="s">
        <v>989</v>
      </c>
      <c r="H181" s="24">
        <v>200</v>
      </c>
      <c r="I181" s="271"/>
      <c r="J181" s="271"/>
      <c r="K181" s="272">
        <v>42072</v>
      </c>
      <c r="L181" s="271" t="s">
        <v>5540</v>
      </c>
      <c r="M181" s="271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277"/>
      <c r="AH181" s="277"/>
      <c r="AI181" s="277"/>
      <c r="AJ181" s="277"/>
      <c r="AK181" s="277"/>
      <c r="AL181" s="277"/>
      <c r="AM181" s="277"/>
      <c r="AN181" s="277"/>
      <c r="AO181" s="277"/>
      <c r="AP181" s="277"/>
      <c r="AQ181" s="277"/>
      <c r="AR181" s="277"/>
      <c r="AS181" s="277"/>
      <c r="AT181" s="277"/>
      <c r="AU181" s="277"/>
      <c r="AV181" s="277"/>
      <c r="AW181" s="277"/>
      <c r="AX181" s="277"/>
      <c r="AY181" s="277"/>
      <c r="AZ181" s="277"/>
      <c r="BA181" s="277"/>
      <c r="BB181" s="277"/>
      <c r="BC181" s="277"/>
      <c r="BD181" s="277"/>
      <c r="BE181" s="277"/>
      <c r="BF181" s="277"/>
      <c r="BG181" s="277"/>
      <c r="BH181" s="277"/>
      <c r="BI181" s="277"/>
      <c r="BJ181" s="277"/>
      <c r="BK181" s="277"/>
      <c r="BL181" s="277"/>
      <c r="BM181" s="277"/>
      <c r="BN181" s="277"/>
      <c r="BO181" s="277"/>
      <c r="BP181" s="277"/>
      <c r="BQ181" s="277"/>
      <c r="BR181" s="277"/>
      <c r="BS181" s="277"/>
      <c r="BT181" s="277"/>
      <c r="BU181" s="277"/>
      <c r="BV181" s="277"/>
      <c r="BW181" s="277"/>
      <c r="BX181" s="277"/>
      <c r="BY181" s="277"/>
      <c r="BZ181" s="277"/>
      <c r="CA181" s="277"/>
      <c r="CB181" s="277"/>
      <c r="CC181" s="277"/>
      <c r="CD181" s="277"/>
      <c r="CE181" s="277"/>
      <c r="CF181" s="277"/>
      <c r="CG181" s="277"/>
      <c r="CH181" s="277"/>
      <c r="CI181" s="277"/>
      <c r="CJ181" s="277"/>
      <c r="CK181" s="277"/>
      <c r="CL181" s="277"/>
      <c r="CM181" s="277"/>
      <c r="CN181" s="277"/>
      <c r="CO181" s="277"/>
      <c r="CP181" s="277"/>
      <c r="CQ181" s="277"/>
      <c r="CR181" s="277"/>
      <c r="CS181" s="277"/>
      <c r="CT181" s="277"/>
      <c r="CU181" s="277"/>
      <c r="CV181" s="277"/>
      <c r="CW181" s="277"/>
      <c r="CX181" s="277"/>
      <c r="CY181" s="277"/>
      <c r="CZ181" s="277"/>
      <c r="DA181" s="277"/>
      <c r="DB181" s="277"/>
    </row>
    <row r="182" spans="1:106" s="293" customFormat="1" ht="12.75">
      <c r="A182" s="271"/>
      <c r="B182" s="271"/>
      <c r="C182" s="271"/>
      <c r="D182" s="271"/>
      <c r="E182" s="271"/>
      <c r="F182" s="271"/>
      <c r="G182" s="294" t="s">
        <v>977</v>
      </c>
      <c r="H182" s="24">
        <v>5000</v>
      </c>
      <c r="I182" s="271"/>
      <c r="J182" s="271"/>
      <c r="K182" s="271"/>
      <c r="L182" s="271"/>
      <c r="M182" s="271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  <c r="AN182" s="277"/>
      <c r="AO182" s="277"/>
      <c r="AP182" s="277"/>
      <c r="AQ182" s="277"/>
      <c r="AR182" s="277"/>
      <c r="AS182" s="277"/>
      <c r="AT182" s="277"/>
      <c r="AU182" s="277"/>
      <c r="AV182" s="277"/>
      <c r="AW182" s="277"/>
      <c r="AX182" s="277"/>
      <c r="AY182" s="277"/>
      <c r="AZ182" s="277"/>
      <c r="BA182" s="277"/>
      <c r="BB182" s="277"/>
      <c r="BC182" s="277"/>
      <c r="BD182" s="277"/>
      <c r="BE182" s="277"/>
      <c r="BF182" s="277"/>
      <c r="BG182" s="277"/>
      <c r="BH182" s="277"/>
      <c r="BI182" s="277"/>
      <c r="BJ182" s="277"/>
      <c r="BK182" s="277"/>
      <c r="BL182" s="277"/>
      <c r="BM182" s="277"/>
      <c r="BN182" s="277"/>
      <c r="BO182" s="277"/>
      <c r="BP182" s="277"/>
      <c r="BQ182" s="277"/>
      <c r="BR182" s="277"/>
      <c r="BS182" s="277"/>
      <c r="BT182" s="277"/>
      <c r="BU182" s="277"/>
      <c r="BV182" s="277"/>
      <c r="BW182" s="277"/>
      <c r="BX182" s="277"/>
      <c r="BY182" s="277"/>
      <c r="BZ182" s="277"/>
      <c r="CA182" s="277"/>
      <c r="CB182" s="277"/>
      <c r="CC182" s="277"/>
      <c r="CD182" s="277"/>
      <c r="CE182" s="277"/>
      <c r="CF182" s="277"/>
      <c r="CG182" s="277"/>
      <c r="CH182" s="277"/>
      <c r="CI182" s="277"/>
      <c r="CJ182" s="277"/>
      <c r="CK182" s="277"/>
      <c r="CL182" s="277"/>
      <c r="CM182" s="277"/>
      <c r="CN182" s="277"/>
      <c r="CO182" s="277"/>
      <c r="CP182" s="277"/>
      <c r="CQ182" s="277"/>
      <c r="CR182" s="277"/>
      <c r="CS182" s="277"/>
      <c r="CT182" s="277"/>
      <c r="CU182" s="277"/>
      <c r="CV182" s="277"/>
      <c r="CW182" s="277"/>
      <c r="CX182" s="277"/>
      <c r="CY182" s="277"/>
      <c r="CZ182" s="277"/>
      <c r="DA182" s="277"/>
      <c r="DB182" s="277"/>
    </row>
    <row r="183" spans="1:106" s="293" customFormat="1" ht="25.5">
      <c r="A183" s="271">
        <v>67</v>
      </c>
      <c r="B183" s="271"/>
      <c r="C183" s="282" t="s">
        <v>5541</v>
      </c>
      <c r="D183" s="282" t="s">
        <v>5528</v>
      </c>
      <c r="E183" s="282" t="s">
        <v>5542</v>
      </c>
      <c r="F183" s="282" t="s">
        <v>5543</v>
      </c>
      <c r="G183" s="295" t="s">
        <v>977</v>
      </c>
      <c r="H183" s="284">
        <v>10000</v>
      </c>
      <c r="I183" s="271"/>
      <c r="J183" s="271"/>
      <c r="K183" s="271" t="s">
        <v>5531</v>
      </c>
      <c r="L183" s="282" t="s">
        <v>5544</v>
      </c>
      <c r="M183" s="282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277"/>
      <c r="AJ183" s="277"/>
      <c r="AK183" s="277"/>
      <c r="AL183" s="277"/>
      <c r="AM183" s="277"/>
      <c r="AN183" s="277"/>
      <c r="AO183" s="277"/>
      <c r="AP183" s="277"/>
      <c r="AQ183" s="277"/>
      <c r="AR183" s="277"/>
      <c r="AS183" s="277"/>
      <c r="AT183" s="277"/>
      <c r="AU183" s="277"/>
      <c r="AV183" s="277"/>
      <c r="AW183" s="277"/>
      <c r="AX183" s="277"/>
      <c r="AY183" s="277"/>
      <c r="AZ183" s="277"/>
      <c r="BA183" s="277"/>
      <c r="BB183" s="277"/>
      <c r="BC183" s="277"/>
      <c r="BD183" s="277"/>
      <c r="BE183" s="277"/>
      <c r="BF183" s="277"/>
      <c r="BG183" s="277"/>
      <c r="BH183" s="277"/>
      <c r="BI183" s="277"/>
      <c r="BJ183" s="277"/>
      <c r="BK183" s="277"/>
      <c r="BL183" s="277"/>
      <c r="BM183" s="277"/>
      <c r="BN183" s="277"/>
      <c r="BO183" s="277"/>
      <c r="BP183" s="277"/>
      <c r="BQ183" s="277"/>
      <c r="BR183" s="277"/>
      <c r="BS183" s="277"/>
      <c r="BT183" s="277"/>
      <c r="BU183" s="277"/>
      <c r="BV183" s="277"/>
      <c r="BW183" s="277"/>
      <c r="BX183" s="277"/>
      <c r="BY183" s="277"/>
      <c r="BZ183" s="277"/>
      <c r="CA183" s="277"/>
      <c r="CB183" s="277"/>
      <c r="CC183" s="277"/>
      <c r="CD183" s="277"/>
      <c r="CE183" s="277"/>
      <c r="CF183" s="277"/>
      <c r="CG183" s="277"/>
      <c r="CH183" s="277"/>
      <c r="CI183" s="277"/>
      <c r="CJ183" s="277"/>
      <c r="CK183" s="277"/>
      <c r="CL183" s="277"/>
      <c r="CM183" s="277"/>
      <c r="CN183" s="277"/>
      <c r="CO183" s="277"/>
      <c r="CP183" s="277"/>
      <c r="CQ183" s="277"/>
      <c r="CR183" s="277"/>
      <c r="CS183" s="277"/>
      <c r="CT183" s="277"/>
      <c r="CU183" s="277"/>
      <c r="CV183" s="277"/>
      <c r="CW183" s="277"/>
      <c r="CX183" s="277"/>
      <c r="CY183" s="277"/>
      <c r="CZ183" s="277"/>
      <c r="DA183" s="277"/>
      <c r="DB183" s="277"/>
    </row>
    <row r="184" spans="1:106" s="293" customFormat="1" ht="25.5">
      <c r="A184" s="271">
        <v>69</v>
      </c>
      <c r="B184" s="271"/>
      <c r="C184" s="282" t="s">
        <v>5545</v>
      </c>
      <c r="D184" s="282" t="s">
        <v>5528</v>
      </c>
      <c r="E184" s="282" t="s">
        <v>5546</v>
      </c>
      <c r="F184" s="282" t="s">
        <v>5547</v>
      </c>
      <c r="G184" s="295" t="s">
        <v>977</v>
      </c>
      <c r="H184" s="284">
        <v>10000</v>
      </c>
      <c r="I184" s="271"/>
      <c r="J184" s="271"/>
      <c r="K184" s="272">
        <v>42072</v>
      </c>
      <c r="L184" s="282" t="s">
        <v>5548</v>
      </c>
      <c r="M184" s="282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77"/>
      <c r="AN184" s="277"/>
      <c r="AO184" s="277"/>
      <c r="AP184" s="277"/>
      <c r="AQ184" s="277"/>
      <c r="AR184" s="277"/>
      <c r="AS184" s="277"/>
      <c r="AT184" s="277"/>
      <c r="AU184" s="277"/>
      <c r="AV184" s="277"/>
      <c r="AW184" s="277"/>
      <c r="AX184" s="277"/>
      <c r="AY184" s="277"/>
      <c r="AZ184" s="277"/>
      <c r="BA184" s="277"/>
      <c r="BB184" s="277"/>
      <c r="BC184" s="277"/>
      <c r="BD184" s="277"/>
      <c r="BE184" s="277"/>
      <c r="BF184" s="277"/>
      <c r="BG184" s="277"/>
      <c r="BH184" s="277"/>
      <c r="BI184" s="277"/>
      <c r="BJ184" s="277"/>
      <c r="BK184" s="277"/>
      <c r="BL184" s="277"/>
      <c r="BM184" s="277"/>
      <c r="BN184" s="277"/>
      <c r="BO184" s="277"/>
      <c r="BP184" s="277"/>
      <c r="BQ184" s="277"/>
      <c r="BR184" s="277"/>
      <c r="BS184" s="277"/>
      <c r="BT184" s="277"/>
      <c r="BU184" s="277"/>
      <c r="BV184" s="277"/>
      <c r="BW184" s="277"/>
      <c r="BX184" s="277"/>
      <c r="BY184" s="277"/>
      <c r="BZ184" s="277"/>
      <c r="CA184" s="277"/>
      <c r="CB184" s="277"/>
      <c r="CC184" s="277"/>
      <c r="CD184" s="277"/>
      <c r="CE184" s="277"/>
      <c r="CF184" s="277"/>
      <c r="CG184" s="277"/>
      <c r="CH184" s="277"/>
      <c r="CI184" s="277"/>
      <c r="CJ184" s="277"/>
      <c r="CK184" s="277"/>
      <c r="CL184" s="277"/>
      <c r="CM184" s="277"/>
      <c r="CN184" s="277"/>
      <c r="CO184" s="277"/>
      <c r="CP184" s="277"/>
      <c r="CQ184" s="277"/>
      <c r="CR184" s="277"/>
      <c r="CS184" s="277"/>
      <c r="CT184" s="277"/>
      <c r="CU184" s="277"/>
      <c r="CV184" s="277"/>
      <c r="CW184" s="277"/>
      <c r="CX184" s="277"/>
      <c r="CY184" s="277"/>
      <c r="CZ184" s="277"/>
      <c r="DA184" s="277"/>
      <c r="DB184" s="277"/>
    </row>
    <row r="185" spans="1:106" s="293" customFormat="1" ht="25.5">
      <c r="A185" s="271">
        <v>70</v>
      </c>
      <c r="B185" s="271"/>
      <c r="C185" s="282" t="s">
        <v>5549</v>
      </c>
      <c r="D185" s="282" t="s">
        <v>5528</v>
      </c>
      <c r="E185" s="282" t="s">
        <v>5550</v>
      </c>
      <c r="F185" s="282" t="s">
        <v>5551</v>
      </c>
      <c r="G185" s="295" t="s">
        <v>989</v>
      </c>
      <c r="H185" s="284">
        <v>200</v>
      </c>
      <c r="I185" s="271"/>
      <c r="J185" s="271"/>
      <c r="K185" s="272">
        <v>42072</v>
      </c>
      <c r="L185" s="282" t="s">
        <v>5552</v>
      </c>
      <c r="M185" s="282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/>
      <c r="AB185" s="277"/>
      <c r="AC185" s="277"/>
      <c r="AD185" s="277"/>
      <c r="AE185" s="277"/>
      <c r="AF185" s="277"/>
      <c r="AG185" s="277"/>
      <c r="AH185" s="277"/>
      <c r="AI185" s="277"/>
      <c r="AJ185" s="277"/>
      <c r="AK185" s="277"/>
      <c r="AL185" s="277"/>
      <c r="AM185" s="277"/>
      <c r="AN185" s="277"/>
      <c r="AO185" s="277"/>
      <c r="AP185" s="277"/>
      <c r="AQ185" s="277"/>
      <c r="AR185" s="277"/>
      <c r="AS185" s="277"/>
      <c r="AT185" s="277"/>
      <c r="AU185" s="277"/>
      <c r="AV185" s="277"/>
      <c r="AW185" s="277"/>
      <c r="AX185" s="277"/>
      <c r="AY185" s="277"/>
      <c r="AZ185" s="277"/>
      <c r="BA185" s="277"/>
      <c r="BB185" s="277"/>
      <c r="BC185" s="277"/>
      <c r="BD185" s="277"/>
      <c r="BE185" s="277"/>
      <c r="BF185" s="277"/>
      <c r="BG185" s="277"/>
      <c r="BH185" s="277"/>
      <c r="BI185" s="277"/>
      <c r="BJ185" s="277"/>
      <c r="BK185" s="277"/>
      <c r="BL185" s="277"/>
      <c r="BM185" s="277"/>
      <c r="BN185" s="277"/>
      <c r="BO185" s="277"/>
      <c r="BP185" s="277"/>
      <c r="BQ185" s="277"/>
      <c r="BR185" s="277"/>
      <c r="BS185" s="277"/>
      <c r="BT185" s="277"/>
      <c r="BU185" s="277"/>
      <c r="BV185" s="277"/>
      <c r="BW185" s="277"/>
      <c r="BX185" s="277"/>
      <c r="BY185" s="277"/>
      <c r="BZ185" s="277"/>
      <c r="CA185" s="277"/>
      <c r="CB185" s="277"/>
      <c r="CC185" s="277"/>
      <c r="CD185" s="277"/>
      <c r="CE185" s="277"/>
      <c r="CF185" s="277"/>
      <c r="CG185" s="277"/>
      <c r="CH185" s="277"/>
      <c r="CI185" s="277"/>
      <c r="CJ185" s="277"/>
      <c r="CK185" s="277"/>
      <c r="CL185" s="277"/>
      <c r="CM185" s="277"/>
      <c r="CN185" s="277"/>
      <c r="CO185" s="277"/>
      <c r="CP185" s="277"/>
      <c r="CQ185" s="277"/>
      <c r="CR185" s="277"/>
      <c r="CS185" s="277"/>
      <c r="CT185" s="277"/>
      <c r="CU185" s="277"/>
      <c r="CV185" s="277"/>
      <c r="CW185" s="277"/>
      <c r="CX185" s="277"/>
      <c r="CY185" s="277"/>
      <c r="CZ185" s="277"/>
      <c r="DA185" s="277"/>
      <c r="DB185" s="277"/>
    </row>
    <row r="186" spans="1:106" s="293" customFormat="1" ht="12.75">
      <c r="A186" s="271"/>
      <c r="B186" s="271"/>
      <c r="C186" s="282"/>
      <c r="D186" s="282"/>
      <c r="E186" s="282"/>
      <c r="F186" s="282"/>
      <c r="G186" s="295" t="s">
        <v>977</v>
      </c>
      <c r="H186" s="284">
        <v>7000</v>
      </c>
      <c r="I186" s="271"/>
      <c r="J186" s="271"/>
      <c r="K186" s="271"/>
      <c r="L186" s="282"/>
      <c r="M186" s="282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  <c r="AA186" s="277"/>
      <c r="AB186" s="277"/>
      <c r="AC186" s="277"/>
      <c r="AD186" s="277"/>
      <c r="AE186" s="277"/>
      <c r="AF186" s="277"/>
      <c r="AG186" s="277"/>
      <c r="AH186" s="277"/>
      <c r="AI186" s="277"/>
      <c r="AJ186" s="277"/>
      <c r="AK186" s="277"/>
      <c r="AL186" s="277"/>
      <c r="AM186" s="277"/>
      <c r="AN186" s="277"/>
      <c r="AO186" s="277"/>
      <c r="AP186" s="277"/>
      <c r="AQ186" s="277"/>
      <c r="AR186" s="277"/>
      <c r="AS186" s="277"/>
      <c r="AT186" s="277"/>
      <c r="AU186" s="277"/>
      <c r="AV186" s="277"/>
      <c r="AW186" s="277"/>
      <c r="AX186" s="277"/>
      <c r="AY186" s="277"/>
      <c r="AZ186" s="277"/>
      <c r="BA186" s="277"/>
      <c r="BB186" s="277"/>
      <c r="BC186" s="277"/>
      <c r="BD186" s="277"/>
      <c r="BE186" s="277"/>
      <c r="BF186" s="277"/>
      <c r="BG186" s="277"/>
      <c r="BH186" s="277"/>
      <c r="BI186" s="277"/>
      <c r="BJ186" s="277"/>
      <c r="BK186" s="277"/>
      <c r="BL186" s="277"/>
      <c r="BM186" s="277"/>
      <c r="BN186" s="277"/>
      <c r="BO186" s="277"/>
      <c r="BP186" s="277"/>
      <c r="BQ186" s="277"/>
      <c r="BR186" s="277"/>
      <c r="BS186" s="277"/>
      <c r="BT186" s="277"/>
      <c r="BU186" s="277"/>
      <c r="BV186" s="277"/>
      <c r="BW186" s="277"/>
      <c r="BX186" s="277"/>
      <c r="BY186" s="277"/>
      <c r="BZ186" s="277"/>
      <c r="CA186" s="277"/>
      <c r="CB186" s="277"/>
      <c r="CC186" s="277"/>
      <c r="CD186" s="277"/>
      <c r="CE186" s="277"/>
      <c r="CF186" s="277"/>
      <c r="CG186" s="277"/>
      <c r="CH186" s="277"/>
      <c r="CI186" s="277"/>
      <c r="CJ186" s="277"/>
      <c r="CK186" s="277"/>
      <c r="CL186" s="277"/>
      <c r="CM186" s="277"/>
      <c r="CN186" s="277"/>
      <c r="CO186" s="277"/>
      <c r="CP186" s="277"/>
      <c r="CQ186" s="277"/>
      <c r="CR186" s="277"/>
      <c r="CS186" s="277"/>
      <c r="CT186" s="277"/>
      <c r="CU186" s="277"/>
      <c r="CV186" s="277"/>
      <c r="CW186" s="277"/>
      <c r="CX186" s="277"/>
      <c r="CY186" s="277"/>
      <c r="CZ186" s="277"/>
      <c r="DA186" s="277"/>
      <c r="DB186" s="277"/>
    </row>
    <row r="187" spans="1:106" s="293" customFormat="1" ht="25.5">
      <c r="A187" s="271">
        <v>72</v>
      </c>
      <c r="B187" s="271"/>
      <c r="C187" s="282" t="s">
        <v>5553</v>
      </c>
      <c r="D187" s="282" t="s">
        <v>5528</v>
      </c>
      <c r="E187" s="282" t="s">
        <v>5554</v>
      </c>
      <c r="F187" s="282" t="s">
        <v>5555</v>
      </c>
      <c r="G187" s="295" t="s">
        <v>977</v>
      </c>
      <c r="H187" s="284">
        <v>7950</v>
      </c>
      <c r="I187" s="271"/>
      <c r="J187" s="271"/>
      <c r="K187" s="272">
        <v>42072</v>
      </c>
      <c r="L187" s="282" t="s">
        <v>5556</v>
      </c>
      <c r="M187" s="282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  <c r="AA187" s="277"/>
      <c r="AB187" s="277"/>
      <c r="AC187" s="277"/>
      <c r="AD187" s="277"/>
      <c r="AE187" s="277"/>
      <c r="AF187" s="277"/>
      <c r="AG187" s="277"/>
      <c r="AH187" s="277"/>
      <c r="AI187" s="277"/>
      <c r="AJ187" s="277"/>
      <c r="AK187" s="277"/>
      <c r="AL187" s="277"/>
      <c r="AM187" s="277"/>
      <c r="AN187" s="277"/>
      <c r="AO187" s="277"/>
      <c r="AP187" s="277"/>
      <c r="AQ187" s="277"/>
      <c r="AR187" s="277"/>
      <c r="AS187" s="277"/>
      <c r="AT187" s="277"/>
      <c r="AU187" s="277"/>
      <c r="AV187" s="277"/>
      <c r="AW187" s="277"/>
      <c r="AX187" s="277"/>
      <c r="AY187" s="277"/>
      <c r="AZ187" s="277"/>
      <c r="BA187" s="277"/>
      <c r="BB187" s="277"/>
      <c r="BC187" s="277"/>
      <c r="BD187" s="277"/>
      <c r="BE187" s="277"/>
      <c r="BF187" s="277"/>
      <c r="BG187" s="277"/>
      <c r="BH187" s="277"/>
      <c r="BI187" s="277"/>
      <c r="BJ187" s="277"/>
      <c r="BK187" s="277"/>
      <c r="BL187" s="277"/>
      <c r="BM187" s="277"/>
      <c r="BN187" s="277"/>
      <c r="BO187" s="277"/>
      <c r="BP187" s="277"/>
      <c r="BQ187" s="277"/>
      <c r="BR187" s="277"/>
      <c r="BS187" s="277"/>
      <c r="BT187" s="277"/>
      <c r="BU187" s="277"/>
      <c r="BV187" s="277"/>
      <c r="BW187" s="277"/>
      <c r="BX187" s="277"/>
      <c r="BY187" s="277"/>
      <c r="BZ187" s="277"/>
      <c r="CA187" s="277"/>
      <c r="CB187" s="277"/>
      <c r="CC187" s="277"/>
      <c r="CD187" s="277"/>
      <c r="CE187" s="277"/>
      <c r="CF187" s="277"/>
      <c r="CG187" s="277"/>
      <c r="CH187" s="277"/>
      <c r="CI187" s="277"/>
      <c r="CJ187" s="277"/>
      <c r="CK187" s="277"/>
      <c r="CL187" s="277"/>
      <c r="CM187" s="277"/>
      <c r="CN187" s="277"/>
      <c r="CO187" s="277"/>
      <c r="CP187" s="277"/>
      <c r="CQ187" s="277"/>
      <c r="CR187" s="277"/>
      <c r="CS187" s="277"/>
      <c r="CT187" s="277"/>
      <c r="CU187" s="277"/>
      <c r="CV187" s="277"/>
      <c r="CW187" s="277"/>
      <c r="CX187" s="277"/>
      <c r="CY187" s="277"/>
      <c r="CZ187" s="277"/>
      <c r="DA187" s="277"/>
      <c r="DB187" s="277"/>
    </row>
    <row r="188" spans="1:106" s="293" customFormat="1" ht="25.5">
      <c r="A188" s="271">
        <v>73</v>
      </c>
      <c r="B188" s="271"/>
      <c r="C188" s="282" t="s">
        <v>5557</v>
      </c>
      <c r="D188" s="282" t="s">
        <v>5528</v>
      </c>
      <c r="E188" s="282" t="s">
        <v>5558</v>
      </c>
      <c r="F188" s="282" t="s">
        <v>5559</v>
      </c>
      <c r="G188" s="295" t="s">
        <v>989</v>
      </c>
      <c r="H188" s="271"/>
      <c r="I188" s="271"/>
      <c r="J188" s="284">
        <v>14675</v>
      </c>
      <c r="K188" s="272">
        <v>42103</v>
      </c>
      <c r="L188" s="282" t="s">
        <v>5560</v>
      </c>
      <c r="M188" s="282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  <c r="AA188" s="277"/>
      <c r="AB188" s="277"/>
      <c r="AC188" s="277"/>
      <c r="AD188" s="277"/>
      <c r="AE188" s="277"/>
      <c r="AF188" s="277"/>
      <c r="AG188" s="277"/>
      <c r="AH188" s="277"/>
      <c r="AI188" s="277"/>
      <c r="AJ188" s="277"/>
      <c r="AK188" s="277"/>
      <c r="AL188" s="277"/>
      <c r="AM188" s="277"/>
      <c r="AN188" s="277"/>
      <c r="AO188" s="277"/>
      <c r="AP188" s="277"/>
      <c r="AQ188" s="277"/>
      <c r="AR188" s="277"/>
      <c r="AS188" s="277"/>
      <c r="AT188" s="277"/>
      <c r="AU188" s="277"/>
      <c r="AV188" s="277"/>
      <c r="AW188" s="277"/>
      <c r="AX188" s="277"/>
      <c r="AY188" s="277"/>
      <c r="AZ188" s="277"/>
      <c r="BA188" s="277"/>
      <c r="BB188" s="277"/>
      <c r="BC188" s="277"/>
      <c r="BD188" s="277"/>
      <c r="BE188" s="277"/>
      <c r="BF188" s="277"/>
      <c r="BG188" s="277"/>
      <c r="BH188" s="277"/>
      <c r="BI188" s="277"/>
      <c r="BJ188" s="277"/>
      <c r="BK188" s="277"/>
      <c r="BL188" s="277"/>
      <c r="BM188" s="277"/>
      <c r="BN188" s="277"/>
      <c r="BO188" s="277"/>
      <c r="BP188" s="277"/>
      <c r="BQ188" s="277"/>
      <c r="BR188" s="277"/>
      <c r="BS188" s="277"/>
      <c r="BT188" s="277"/>
      <c r="BU188" s="277"/>
      <c r="BV188" s="277"/>
      <c r="BW188" s="277"/>
      <c r="BX188" s="277"/>
      <c r="BY188" s="277"/>
      <c r="BZ188" s="277"/>
      <c r="CA188" s="277"/>
      <c r="CB188" s="277"/>
      <c r="CC188" s="277"/>
      <c r="CD188" s="277"/>
      <c r="CE188" s="277"/>
      <c r="CF188" s="277"/>
      <c r="CG188" s="277"/>
      <c r="CH188" s="277"/>
      <c r="CI188" s="277"/>
      <c r="CJ188" s="277"/>
      <c r="CK188" s="277"/>
      <c r="CL188" s="277"/>
      <c r="CM188" s="277"/>
      <c r="CN188" s="277"/>
      <c r="CO188" s="277"/>
      <c r="CP188" s="277"/>
      <c r="CQ188" s="277"/>
      <c r="CR188" s="277"/>
      <c r="CS188" s="277"/>
      <c r="CT188" s="277"/>
      <c r="CU188" s="277"/>
      <c r="CV188" s="277"/>
      <c r="CW188" s="277"/>
      <c r="CX188" s="277"/>
      <c r="CY188" s="277"/>
      <c r="CZ188" s="277"/>
      <c r="DA188" s="277"/>
      <c r="DB188" s="277"/>
    </row>
    <row r="189" spans="1:106" s="293" customFormat="1" ht="25.5">
      <c r="A189" s="271">
        <v>74</v>
      </c>
      <c r="B189" s="271"/>
      <c r="C189" s="282" t="s">
        <v>5561</v>
      </c>
      <c r="D189" s="282" t="s">
        <v>5528</v>
      </c>
      <c r="E189" s="282" t="s">
        <v>5562</v>
      </c>
      <c r="F189" s="282" t="s">
        <v>5563</v>
      </c>
      <c r="G189" s="295" t="s">
        <v>989</v>
      </c>
      <c r="H189" s="271"/>
      <c r="I189" s="271"/>
      <c r="J189" s="284">
        <v>50</v>
      </c>
      <c r="K189" s="272">
        <v>42103</v>
      </c>
      <c r="L189" s="282" t="s">
        <v>5564</v>
      </c>
      <c r="M189" s="282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  <c r="AK189" s="277"/>
      <c r="AL189" s="277"/>
      <c r="AM189" s="277"/>
      <c r="AN189" s="277"/>
      <c r="AO189" s="277"/>
      <c r="AP189" s="277"/>
      <c r="AQ189" s="277"/>
      <c r="AR189" s="277"/>
      <c r="AS189" s="277"/>
      <c r="AT189" s="277"/>
      <c r="AU189" s="277"/>
      <c r="AV189" s="277"/>
      <c r="AW189" s="277"/>
      <c r="AX189" s="277"/>
      <c r="AY189" s="277"/>
      <c r="AZ189" s="277"/>
      <c r="BA189" s="277"/>
      <c r="BB189" s="277"/>
      <c r="BC189" s="277"/>
      <c r="BD189" s="277"/>
      <c r="BE189" s="277"/>
      <c r="BF189" s="277"/>
      <c r="BG189" s="277"/>
      <c r="BH189" s="277"/>
      <c r="BI189" s="277"/>
      <c r="BJ189" s="277"/>
      <c r="BK189" s="277"/>
      <c r="BL189" s="277"/>
      <c r="BM189" s="277"/>
      <c r="BN189" s="277"/>
      <c r="BO189" s="277"/>
      <c r="BP189" s="277"/>
      <c r="BQ189" s="277"/>
      <c r="BR189" s="277"/>
      <c r="BS189" s="277"/>
      <c r="BT189" s="277"/>
      <c r="BU189" s="277"/>
      <c r="BV189" s="277"/>
      <c r="BW189" s="277"/>
      <c r="BX189" s="277"/>
      <c r="BY189" s="277"/>
      <c r="BZ189" s="277"/>
      <c r="CA189" s="277"/>
      <c r="CB189" s="277"/>
      <c r="CC189" s="277"/>
      <c r="CD189" s="277"/>
      <c r="CE189" s="277"/>
      <c r="CF189" s="277"/>
      <c r="CG189" s="277"/>
      <c r="CH189" s="277"/>
      <c r="CI189" s="277"/>
      <c r="CJ189" s="277"/>
      <c r="CK189" s="277"/>
      <c r="CL189" s="277"/>
      <c r="CM189" s="277"/>
      <c r="CN189" s="277"/>
      <c r="CO189" s="277"/>
      <c r="CP189" s="277"/>
      <c r="CQ189" s="277"/>
      <c r="CR189" s="277"/>
      <c r="CS189" s="277"/>
      <c r="CT189" s="277"/>
      <c r="CU189" s="277"/>
      <c r="CV189" s="277"/>
      <c r="CW189" s="277"/>
      <c r="CX189" s="277"/>
      <c r="CY189" s="277"/>
      <c r="CZ189" s="277"/>
      <c r="DA189" s="277"/>
      <c r="DB189" s="277"/>
    </row>
    <row r="190" spans="1:106" s="293" customFormat="1" ht="12.75">
      <c r="A190" s="271"/>
      <c r="B190" s="271"/>
      <c r="C190" s="282"/>
      <c r="D190" s="282"/>
      <c r="E190" s="282"/>
      <c r="F190" s="282"/>
      <c r="G190" s="295" t="s">
        <v>977</v>
      </c>
      <c r="H190" s="282"/>
      <c r="I190" s="271"/>
      <c r="J190" s="284">
        <v>100000</v>
      </c>
      <c r="K190" s="271"/>
      <c r="L190" s="282"/>
      <c r="M190" s="282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  <c r="AA190" s="277"/>
      <c r="AB190" s="277"/>
      <c r="AC190" s="277"/>
      <c r="AD190" s="277"/>
      <c r="AE190" s="277"/>
      <c r="AF190" s="277"/>
      <c r="AG190" s="277"/>
      <c r="AH190" s="277"/>
      <c r="AI190" s="277"/>
      <c r="AJ190" s="277"/>
      <c r="AK190" s="277"/>
      <c r="AL190" s="277"/>
      <c r="AM190" s="277"/>
      <c r="AN190" s="277"/>
      <c r="AO190" s="277"/>
      <c r="AP190" s="277"/>
      <c r="AQ190" s="277"/>
      <c r="AR190" s="277"/>
      <c r="AS190" s="277"/>
      <c r="AT190" s="277"/>
      <c r="AU190" s="277"/>
      <c r="AV190" s="277"/>
      <c r="AW190" s="277"/>
      <c r="AX190" s="277"/>
      <c r="AY190" s="277"/>
      <c r="AZ190" s="277"/>
      <c r="BA190" s="277"/>
      <c r="BB190" s="277"/>
      <c r="BC190" s="277"/>
      <c r="BD190" s="277"/>
      <c r="BE190" s="277"/>
      <c r="BF190" s="277"/>
      <c r="BG190" s="277"/>
      <c r="BH190" s="277"/>
      <c r="BI190" s="277"/>
      <c r="BJ190" s="277"/>
      <c r="BK190" s="277"/>
      <c r="BL190" s="277"/>
      <c r="BM190" s="277"/>
      <c r="BN190" s="277"/>
      <c r="BO190" s="277"/>
      <c r="BP190" s="277"/>
      <c r="BQ190" s="277"/>
      <c r="BR190" s="277"/>
      <c r="BS190" s="277"/>
      <c r="BT190" s="277"/>
      <c r="BU190" s="277"/>
      <c r="BV190" s="277"/>
      <c r="BW190" s="277"/>
      <c r="BX190" s="277"/>
      <c r="BY190" s="277"/>
      <c r="BZ190" s="277"/>
      <c r="CA190" s="277"/>
      <c r="CB190" s="277"/>
      <c r="CC190" s="277"/>
      <c r="CD190" s="277"/>
      <c r="CE190" s="277"/>
      <c r="CF190" s="277"/>
      <c r="CG190" s="277"/>
      <c r="CH190" s="277"/>
      <c r="CI190" s="277"/>
      <c r="CJ190" s="277"/>
      <c r="CK190" s="277"/>
      <c r="CL190" s="277"/>
      <c r="CM190" s="277"/>
      <c r="CN190" s="277"/>
      <c r="CO190" s="277"/>
      <c r="CP190" s="277"/>
      <c r="CQ190" s="277"/>
      <c r="CR190" s="277"/>
      <c r="CS190" s="277"/>
      <c r="CT190" s="277"/>
      <c r="CU190" s="277"/>
      <c r="CV190" s="277"/>
      <c r="CW190" s="277"/>
      <c r="CX190" s="277"/>
      <c r="CY190" s="277"/>
      <c r="CZ190" s="277"/>
      <c r="DA190" s="277"/>
      <c r="DB190" s="277"/>
    </row>
    <row r="191" spans="1:106" s="293" customFormat="1" ht="25.5">
      <c r="A191" s="271">
        <v>75</v>
      </c>
      <c r="B191" s="271"/>
      <c r="C191" s="282" t="s">
        <v>5565</v>
      </c>
      <c r="D191" s="282" t="s">
        <v>5528</v>
      </c>
      <c r="E191" s="282" t="s">
        <v>5566</v>
      </c>
      <c r="F191" s="282" t="s">
        <v>5567</v>
      </c>
      <c r="G191" s="295" t="s">
        <v>4296</v>
      </c>
      <c r="H191" s="284">
        <v>9470</v>
      </c>
      <c r="I191" s="271"/>
      <c r="J191" s="271"/>
      <c r="K191" s="271" t="s">
        <v>5412</v>
      </c>
      <c r="L191" s="282" t="s">
        <v>5568</v>
      </c>
      <c r="M191" s="282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7"/>
      <c r="AW191" s="277"/>
      <c r="AX191" s="277"/>
      <c r="AY191" s="277"/>
      <c r="AZ191" s="277"/>
      <c r="BA191" s="277"/>
      <c r="BB191" s="277"/>
      <c r="BC191" s="277"/>
      <c r="BD191" s="277"/>
      <c r="BE191" s="277"/>
      <c r="BF191" s="277"/>
      <c r="BG191" s="277"/>
      <c r="BH191" s="277"/>
      <c r="BI191" s="277"/>
      <c r="BJ191" s="277"/>
      <c r="BK191" s="277"/>
      <c r="BL191" s="277"/>
      <c r="BM191" s="277"/>
      <c r="BN191" s="277"/>
      <c r="BO191" s="277"/>
      <c r="BP191" s="277"/>
      <c r="BQ191" s="277"/>
      <c r="BR191" s="277"/>
      <c r="BS191" s="277"/>
      <c r="BT191" s="277"/>
      <c r="BU191" s="277"/>
      <c r="BV191" s="277"/>
      <c r="BW191" s="277"/>
      <c r="BX191" s="277"/>
      <c r="BY191" s="277"/>
      <c r="BZ191" s="277"/>
      <c r="CA191" s="277"/>
      <c r="CB191" s="277"/>
      <c r="CC191" s="277"/>
      <c r="CD191" s="277"/>
      <c r="CE191" s="277"/>
      <c r="CF191" s="277"/>
      <c r="CG191" s="277"/>
      <c r="CH191" s="277"/>
      <c r="CI191" s="277"/>
      <c r="CJ191" s="277"/>
      <c r="CK191" s="277"/>
      <c r="CL191" s="277"/>
      <c r="CM191" s="277"/>
      <c r="CN191" s="277"/>
      <c r="CO191" s="277"/>
      <c r="CP191" s="277"/>
      <c r="CQ191" s="277"/>
      <c r="CR191" s="277"/>
      <c r="CS191" s="277"/>
      <c r="CT191" s="277"/>
      <c r="CU191" s="277"/>
      <c r="CV191" s="277"/>
      <c r="CW191" s="277"/>
      <c r="CX191" s="277"/>
      <c r="CY191" s="277"/>
      <c r="CZ191" s="277"/>
      <c r="DA191" s="277"/>
      <c r="DB191" s="277"/>
    </row>
    <row r="192" spans="1:106" s="293" customFormat="1" ht="25.5">
      <c r="A192" s="271">
        <v>76</v>
      </c>
      <c r="B192" s="271"/>
      <c r="C192" s="282" t="s">
        <v>5569</v>
      </c>
      <c r="D192" s="282" t="s">
        <v>5528</v>
      </c>
      <c r="E192" s="282" t="s">
        <v>5570</v>
      </c>
      <c r="F192" s="282" t="s">
        <v>5571</v>
      </c>
      <c r="G192" s="295" t="s">
        <v>1934</v>
      </c>
      <c r="I192" s="271"/>
      <c r="J192" s="284">
        <v>19950</v>
      </c>
      <c r="K192" s="271" t="s">
        <v>5412</v>
      </c>
      <c r="L192" s="282" t="s">
        <v>5572</v>
      </c>
      <c r="M192" s="282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7"/>
      <c r="AW192" s="277"/>
      <c r="AX192" s="277"/>
      <c r="AY192" s="277"/>
      <c r="AZ192" s="277"/>
      <c r="BA192" s="277"/>
      <c r="BB192" s="277"/>
      <c r="BC192" s="277"/>
      <c r="BD192" s="277"/>
      <c r="BE192" s="277"/>
      <c r="BF192" s="277"/>
      <c r="BG192" s="277"/>
      <c r="BH192" s="277"/>
      <c r="BI192" s="277"/>
      <c r="BJ192" s="277"/>
      <c r="BK192" s="277"/>
      <c r="BL192" s="277"/>
      <c r="BM192" s="277"/>
      <c r="BN192" s="277"/>
      <c r="BO192" s="277"/>
      <c r="BP192" s="277"/>
      <c r="BQ192" s="277"/>
      <c r="BR192" s="277"/>
      <c r="BS192" s="277"/>
      <c r="BT192" s="277"/>
      <c r="BU192" s="277"/>
      <c r="BV192" s="277"/>
      <c r="BW192" s="277"/>
      <c r="BX192" s="277"/>
      <c r="BY192" s="277"/>
      <c r="BZ192" s="277"/>
      <c r="CA192" s="277"/>
      <c r="CB192" s="277"/>
      <c r="CC192" s="277"/>
      <c r="CD192" s="277"/>
      <c r="CE192" s="277"/>
      <c r="CF192" s="277"/>
      <c r="CG192" s="277"/>
      <c r="CH192" s="277"/>
      <c r="CI192" s="277"/>
      <c r="CJ192" s="277"/>
      <c r="CK192" s="277"/>
      <c r="CL192" s="277"/>
      <c r="CM192" s="277"/>
      <c r="CN192" s="277"/>
      <c r="CO192" s="277"/>
      <c r="CP192" s="277"/>
      <c r="CQ192" s="277"/>
      <c r="CR192" s="277"/>
      <c r="CS192" s="277"/>
      <c r="CT192" s="277"/>
      <c r="CU192" s="277"/>
      <c r="CV192" s="277"/>
      <c r="CW192" s="277"/>
      <c r="CX192" s="277"/>
      <c r="CY192" s="277"/>
      <c r="CZ192" s="277"/>
      <c r="DA192" s="277"/>
      <c r="DB192" s="277"/>
    </row>
    <row r="193" spans="1:106" s="293" customFormat="1" ht="25.5">
      <c r="A193" s="271">
        <v>78</v>
      </c>
      <c r="B193" s="271"/>
      <c r="C193" s="282" t="s">
        <v>4148</v>
      </c>
      <c r="D193" s="282" t="s">
        <v>5528</v>
      </c>
      <c r="E193" s="282" t="s">
        <v>5573</v>
      </c>
      <c r="F193" s="282" t="s">
        <v>5574</v>
      </c>
      <c r="G193" s="295" t="s">
        <v>3748</v>
      </c>
      <c r="H193" s="284">
        <v>200</v>
      </c>
      <c r="I193" s="271"/>
      <c r="J193" s="271"/>
      <c r="K193" s="272">
        <v>42072</v>
      </c>
      <c r="L193" s="282" t="s">
        <v>5575</v>
      </c>
      <c r="M193" s="282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277"/>
      <c r="AH193" s="277"/>
      <c r="AI193" s="277"/>
      <c r="AJ193" s="277"/>
      <c r="AK193" s="277"/>
      <c r="AL193" s="277"/>
      <c r="AM193" s="277"/>
      <c r="AN193" s="277"/>
      <c r="AO193" s="277"/>
      <c r="AP193" s="277"/>
      <c r="AQ193" s="277"/>
      <c r="AR193" s="277"/>
      <c r="AS193" s="277"/>
      <c r="AT193" s="277"/>
      <c r="AU193" s="277"/>
      <c r="AV193" s="277"/>
      <c r="AW193" s="277"/>
      <c r="AX193" s="277"/>
      <c r="AY193" s="277"/>
      <c r="AZ193" s="277"/>
      <c r="BA193" s="277"/>
      <c r="BB193" s="277"/>
      <c r="BC193" s="277"/>
      <c r="BD193" s="277"/>
      <c r="BE193" s="277"/>
      <c r="BF193" s="277"/>
      <c r="BG193" s="277"/>
      <c r="BH193" s="277"/>
      <c r="BI193" s="277"/>
      <c r="BJ193" s="277"/>
      <c r="BK193" s="277"/>
      <c r="BL193" s="277"/>
      <c r="BM193" s="277"/>
      <c r="BN193" s="277"/>
      <c r="BO193" s="277"/>
      <c r="BP193" s="277"/>
      <c r="BQ193" s="277"/>
      <c r="BR193" s="277"/>
      <c r="BS193" s="277"/>
      <c r="BT193" s="277"/>
      <c r="BU193" s="277"/>
      <c r="BV193" s="277"/>
      <c r="BW193" s="277"/>
      <c r="BX193" s="277"/>
      <c r="BY193" s="277"/>
      <c r="BZ193" s="277"/>
      <c r="CA193" s="277"/>
      <c r="CB193" s="277"/>
      <c r="CC193" s="277"/>
      <c r="CD193" s="277"/>
      <c r="CE193" s="277"/>
      <c r="CF193" s="277"/>
      <c r="CG193" s="277"/>
      <c r="CH193" s="277"/>
      <c r="CI193" s="277"/>
      <c r="CJ193" s="277"/>
      <c r="CK193" s="277"/>
      <c r="CL193" s="277"/>
      <c r="CM193" s="277"/>
      <c r="CN193" s="277"/>
      <c r="CO193" s="277"/>
      <c r="CP193" s="277"/>
      <c r="CQ193" s="277"/>
      <c r="CR193" s="277"/>
      <c r="CS193" s="277"/>
      <c r="CT193" s="277"/>
      <c r="CU193" s="277"/>
      <c r="CV193" s="277"/>
      <c r="CW193" s="277"/>
      <c r="CX193" s="277"/>
      <c r="CY193" s="277"/>
      <c r="CZ193" s="277"/>
      <c r="DA193" s="277"/>
      <c r="DB193" s="277"/>
    </row>
    <row r="194" spans="1:106" s="293" customFormat="1" ht="12.75">
      <c r="A194" s="271"/>
      <c r="B194" s="271"/>
      <c r="C194" s="282"/>
      <c r="D194" s="282"/>
      <c r="E194" s="282"/>
      <c r="F194" s="282"/>
      <c r="G194" s="295" t="s">
        <v>1934</v>
      </c>
      <c r="H194" s="284">
        <v>5000</v>
      </c>
      <c r="I194" s="271"/>
      <c r="J194" s="271"/>
      <c r="K194" s="271"/>
      <c r="L194" s="282"/>
      <c r="M194" s="282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277"/>
      <c r="AF194" s="277"/>
      <c r="AG194" s="277"/>
      <c r="AH194" s="277"/>
      <c r="AI194" s="277"/>
      <c r="AJ194" s="277"/>
      <c r="AK194" s="277"/>
      <c r="AL194" s="277"/>
      <c r="AM194" s="277"/>
      <c r="AN194" s="277"/>
      <c r="AO194" s="277"/>
      <c r="AP194" s="277"/>
      <c r="AQ194" s="277"/>
      <c r="AR194" s="277"/>
      <c r="AS194" s="277"/>
      <c r="AT194" s="277"/>
      <c r="AU194" s="277"/>
      <c r="AV194" s="277"/>
      <c r="AW194" s="277"/>
      <c r="AX194" s="277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7"/>
      <c r="BK194" s="277"/>
      <c r="BL194" s="277"/>
      <c r="BM194" s="277"/>
      <c r="BN194" s="277"/>
      <c r="BO194" s="277"/>
      <c r="BP194" s="277"/>
      <c r="BQ194" s="277"/>
      <c r="BR194" s="277"/>
      <c r="BS194" s="277"/>
      <c r="BT194" s="277"/>
      <c r="BU194" s="277"/>
      <c r="BV194" s="277"/>
      <c r="BW194" s="277"/>
      <c r="BX194" s="277"/>
      <c r="BY194" s="277"/>
      <c r="BZ194" s="277"/>
      <c r="CA194" s="277"/>
      <c r="CB194" s="277"/>
      <c r="CC194" s="277"/>
      <c r="CD194" s="277"/>
      <c r="CE194" s="277"/>
      <c r="CF194" s="277"/>
      <c r="CG194" s="277"/>
      <c r="CH194" s="277"/>
      <c r="CI194" s="277"/>
      <c r="CJ194" s="277"/>
      <c r="CK194" s="277"/>
      <c r="CL194" s="277"/>
      <c r="CM194" s="277"/>
      <c r="CN194" s="277"/>
      <c r="CO194" s="277"/>
      <c r="CP194" s="277"/>
      <c r="CQ194" s="277"/>
      <c r="CR194" s="277"/>
      <c r="CS194" s="277"/>
      <c r="CT194" s="277"/>
      <c r="CU194" s="277"/>
      <c r="CV194" s="277"/>
      <c r="CW194" s="277"/>
      <c r="CX194" s="277"/>
      <c r="CY194" s="277"/>
      <c r="CZ194" s="277"/>
      <c r="DA194" s="277"/>
      <c r="DB194" s="277"/>
    </row>
    <row r="195" spans="1:106" s="293" customFormat="1" ht="25.5">
      <c r="A195" s="271">
        <v>79</v>
      </c>
      <c r="B195" s="271"/>
      <c r="C195" s="282" t="s">
        <v>4148</v>
      </c>
      <c r="D195" s="282" t="s">
        <v>5528</v>
      </c>
      <c r="E195" s="282" t="s">
        <v>5576</v>
      </c>
      <c r="F195" s="282" t="s">
        <v>5577</v>
      </c>
      <c r="G195" s="295" t="s">
        <v>3748</v>
      </c>
      <c r="H195" s="282"/>
      <c r="I195" s="271"/>
      <c r="J195" s="284">
        <v>100</v>
      </c>
      <c r="K195" s="271" t="s">
        <v>5446</v>
      </c>
      <c r="L195" s="282" t="s">
        <v>5578</v>
      </c>
      <c r="M195" s="282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  <c r="AA195" s="277"/>
      <c r="AB195" s="277"/>
      <c r="AC195" s="277"/>
      <c r="AD195" s="277"/>
      <c r="AE195" s="277"/>
      <c r="AF195" s="277"/>
      <c r="AG195" s="277"/>
      <c r="AH195" s="277"/>
      <c r="AI195" s="277"/>
      <c r="AJ195" s="277"/>
      <c r="AK195" s="277"/>
      <c r="AL195" s="277"/>
      <c r="AM195" s="277"/>
      <c r="AN195" s="277"/>
      <c r="AO195" s="277"/>
      <c r="AP195" s="277"/>
      <c r="AQ195" s="277"/>
      <c r="AR195" s="277"/>
      <c r="AS195" s="277"/>
      <c r="AT195" s="277"/>
      <c r="AU195" s="277"/>
      <c r="AV195" s="277"/>
      <c r="AW195" s="277"/>
      <c r="AX195" s="277"/>
      <c r="AY195" s="277"/>
      <c r="AZ195" s="277"/>
      <c r="BA195" s="277"/>
      <c r="BB195" s="277"/>
      <c r="BC195" s="277"/>
      <c r="BD195" s="277"/>
      <c r="BE195" s="277"/>
      <c r="BF195" s="277"/>
      <c r="BG195" s="277"/>
      <c r="BH195" s="277"/>
      <c r="BI195" s="277"/>
      <c r="BJ195" s="277"/>
      <c r="BK195" s="277"/>
      <c r="BL195" s="277"/>
      <c r="BM195" s="277"/>
      <c r="BN195" s="277"/>
      <c r="BO195" s="277"/>
      <c r="BP195" s="277"/>
      <c r="BQ195" s="277"/>
      <c r="BR195" s="277"/>
      <c r="BS195" s="277"/>
      <c r="BT195" s="277"/>
      <c r="BU195" s="277"/>
      <c r="BV195" s="277"/>
      <c r="BW195" s="277"/>
      <c r="BX195" s="277"/>
      <c r="BY195" s="277"/>
      <c r="BZ195" s="277"/>
      <c r="CA195" s="277"/>
      <c r="CB195" s="277"/>
      <c r="CC195" s="277"/>
      <c r="CD195" s="277"/>
      <c r="CE195" s="277"/>
      <c r="CF195" s="277"/>
      <c r="CG195" s="277"/>
      <c r="CH195" s="277"/>
      <c r="CI195" s="277"/>
      <c r="CJ195" s="277"/>
      <c r="CK195" s="277"/>
      <c r="CL195" s="277"/>
      <c r="CM195" s="277"/>
      <c r="CN195" s="277"/>
      <c r="CO195" s="277"/>
      <c r="CP195" s="277"/>
      <c r="CQ195" s="277"/>
      <c r="CR195" s="277"/>
      <c r="CS195" s="277"/>
      <c r="CT195" s="277"/>
      <c r="CU195" s="277"/>
      <c r="CV195" s="277"/>
      <c r="CW195" s="277"/>
      <c r="CX195" s="277"/>
      <c r="CY195" s="277"/>
      <c r="CZ195" s="277"/>
      <c r="DA195" s="277"/>
      <c r="DB195" s="277"/>
    </row>
    <row r="196" spans="1:106" s="293" customFormat="1" ht="12.75">
      <c r="A196" s="271"/>
      <c r="B196" s="271"/>
      <c r="C196" s="282"/>
      <c r="D196" s="282"/>
      <c r="E196" s="282"/>
      <c r="F196" s="282"/>
      <c r="G196" s="295" t="s">
        <v>1934</v>
      </c>
      <c r="H196" s="282"/>
      <c r="I196" s="271"/>
      <c r="J196" s="284">
        <v>5000</v>
      </c>
      <c r="K196" s="271"/>
      <c r="L196" s="282"/>
      <c r="M196" s="282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7"/>
      <c r="AC196" s="277"/>
      <c r="AD196" s="277"/>
      <c r="AE196" s="277"/>
      <c r="AF196" s="277"/>
      <c r="AG196" s="277"/>
      <c r="AH196" s="277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V196" s="277"/>
      <c r="AW196" s="277"/>
      <c r="AX196" s="277"/>
      <c r="AY196" s="277"/>
      <c r="AZ196" s="277"/>
      <c r="BA196" s="277"/>
      <c r="BB196" s="277"/>
      <c r="BC196" s="277"/>
      <c r="BD196" s="277"/>
      <c r="BE196" s="277"/>
      <c r="BF196" s="277"/>
      <c r="BG196" s="277"/>
      <c r="BH196" s="277"/>
      <c r="BI196" s="277"/>
      <c r="BJ196" s="277"/>
      <c r="BK196" s="277"/>
      <c r="BL196" s="277"/>
      <c r="BM196" s="277"/>
      <c r="BN196" s="277"/>
      <c r="BO196" s="277"/>
      <c r="BP196" s="277"/>
      <c r="BQ196" s="277"/>
      <c r="BR196" s="277"/>
      <c r="BS196" s="277"/>
      <c r="BT196" s="277"/>
      <c r="BU196" s="277"/>
      <c r="BV196" s="277"/>
      <c r="BW196" s="277"/>
      <c r="BX196" s="277"/>
      <c r="BY196" s="277"/>
      <c r="BZ196" s="277"/>
      <c r="CA196" s="277"/>
      <c r="CB196" s="277"/>
      <c r="CC196" s="277"/>
      <c r="CD196" s="277"/>
      <c r="CE196" s="277"/>
      <c r="CF196" s="277"/>
      <c r="CG196" s="277"/>
      <c r="CH196" s="277"/>
      <c r="CI196" s="277"/>
      <c r="CJ196" s="277"/>
      <c r="CK196" s="277"/>
      <c r="CL196" s="277"/>
      <c r="CM196" s="277"/>
      <c r="CN196" s="277"/>
      <c r="CO196" s="277"/>
      <c r="CP196" s="277"/>
      <c r="CQ196" s="277"/>
      <c r="CR196" s="277"/>
      <c r="CS196" s="277"/>
      <c r="CT196" s="277"/>
      <c r="CU196" s="277"/>
      <c r="CV196" s="277"/>
      <c r="CW196" s="277"/>
      <c r="CX196" s="277"/>
      <c r="CY196" s="277"/>
      <c r="CZ196" s="277"/>
      <c r="DA196" s="277"/>
      <c r="DB196" s="277"/>
    </row>
    <row r="197" spans="1:106" s="293" customFormat="1" ht="25.5">
      <c r="A197" s="271">
        <v>80</v>
      </c>
      <c r="B197" s="271"/>
      <c r="C197" s="282" t="s">
        <v>5579</v>
      </c>
      <c r="D197" s="282" t="s">
        <v>5528</v>
      </c>
      <c r="E197" s="282" t="s">
        <v>5580</v>
      </c>
      <c r="F197" s="282" t="s">
        <v>5581</v>
      </c>
      <c r="G197" s="295" t="s">
        <v>1934</v>
      </c>
      <c r="H197" s="282"/>
      <c r="I197" s="271"/>
      <c r="J197" s="284">
        <v>10000</v>
      </c>
      <c r="K197" s="271" t="s">
        <v>5531</v>
      </c>
      <c r="L197" s="282" t="s">
        <v>5582</v>
      </c>
      <c r="M197" s="282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277"/>
      <c r="AG197" s="277"/>
      <c r="AH197" s="277"/>
      <c r="AI197" s="277"/>
      <c r="AJ197" s="277"/>
      <c r="AK197" s="277"/>
      <c r="AL197" s="277"/>
      <c r="AM197" s="277"/>
      <c r="AN197" s="277"/>
      <c r="AO197" s="277"/>
      <c r="AP197" s="277"/>
      <c r="AQ197" s="277"/>
      <c r="AR197" s="277"/>
      <c r="AS197" s="277"/>
      <c r="AT197" s="277"/>
      <c r="AU197" s="277"/>
      <c r="AV197" s="277"/>
      <c r="AW197" s="277"/>
      <c r="AX197" s="277"/>
      <c r="AY197" s="277"/>
      <c r="AZ197" s="277"/>
      <c r="BA197" s="277"/>
      <c r="BB197" s="277"/>
      <c r="BC197" s="277"/>
      <c r="BD197" s="277"/>
      <c r="BE197" s="277"/>
      <c r="BF197" s="277"/>
      <c r="BG197" s="277"/>
      <c r="BH197" s="277"/>
      <c r="BI197" s="277"/>
      <c r="BJ197" s="277"/>
      <c r="BK197" s="277"/>
      <c r="BL197" s="277"/>
      <c r="BM197" s="277"/>
      <c r="BN197" s="277"/>
      <c r="BO197" s="277"/>
      <c r="BP197" s="277"/>
      <c r="BQ197" s="277"/>
      <c r="BR197" s="277"/>
      <c r="BS197" s="277"/>
      <c r="BT197" s="277"/>
      <c r="BU197" s="277"/>
      <c r="BV197" s="277"/>
      <c r="BW197" s="277"/>
      <c r="BX197" s="277"/>
      <c r="BY197" s="277"/>
      <c r="BZ197" s="277"/>
      <c r="CA197" s="277"/>
      <c r="CB197" s="277"/>
      <c r="CC197" s="277"/>
      <c r="CD197" s="277"/>
      <c r="CE197" s="277"/>
      <c r="CF197" s="277"/>
      <c r="CG197" s="277"/>
      <c r="CH197" s="277"/>
      <c r="CI197" s="277"/>
      <c r="CJ197" s="277"/>
      <c r="CK197" s="277"/>
      <c r="CL197" s="277"/>
      <c r="CM197" s="277"/>
      <c r="CN197" s="277"/>
      <c r="CO197" s="277"/>
      <c r="CP197" s="277"/>
      <c r="CQ197" s="277"/>
      <c r="CR197" s="277"/>
      <c r="CS197" s="277"/>
      <c r="CT197" s="277"/>
      <c r="CU197" s="277"/>
      <c r="CV197" s="277"/>
      <c r="CW197" s="277"/>
      <c r="CX197" s="277"/>
      <c r="CY197" s="277"/>
      <c r="CZ197" s="277"/>
      <c r="DA197" s="277"/>
      <c r="DB197" s="277"/>
    </row>
    <row r="198" spans="1:106" s="293" customFormat="1" ht="25.5">
      <c r="A198" s="271">
        <v>81</v>
      </c>
      <c r="B198" s="271"/>
      <c r="C198" s="282" t="s">
        <v>5583</v>
      </c>
      <c r="D198" s="282" t="s">
        <v>5584</v>
      </c>
      <c r="E198" s="282" t="s">
        <v>5585</v>
      </c>
      <c r="F198" s="282" t="s">
        <v>5586</v>
      </c>
      <c r="G198" s="295" t="s">
        <v>3748</v>
      </c>
      <c r="I198" s="271"/>
      <c r="J198" s="284">
        <v>28377</v>
      </c>
      <c r="K198" s="272">
        <v>42286</v>
      </c>
      <c r="L198" s="282" t="s">
        <v>5587</v>
      </c>
      <c r="M198" s="282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  <c r="AK198" s="277"/>
      <c r="AL198" s="277"/>
      <c r="AM198" s="277"/>
      <c r="AN198" s="277"/>
      <c r="AO198" s="277"/>
      <c r="AP198" s="277"/>
      <c r="AQ198" s="277"/>
      <c r="AR198" s="277"/>
      <c r="AS198" s="277"/>
      <c r="AT198" s="277"/>
      <c r="AU198" s="277"/>
      <c r="AV198" s="277"/>
      <c r="AW198" s="277"/>
      <c r="AX198" s="277"/>
      <c r="AY198" s="277"/>
      <c r="AZ198" s="277"/>
      <c r="BA198" s="277"/>
      <c r="BB198" s="277"/>
      <c r="BC198" s="277"/>
      <c r="BD198" s="277"/>
      <c r="BE198" s="277"/>
      <c r="BF198" s="277"/>
      <c r="BG198" s="277"/>
      <c r="BH198" s="277"/>
      <c r="BI198" s="277"/>
      <c r="BJ198" s="277"/>
      <c r="BK198" s="277"/>
      <c r="BL198" s="277"/>
      <c r="BM198" s="277"/>
      <c r="BN198" s="277"/>
      <c r="BO198" s="277"/>
      <c r="BP198" s="277"/>
      <c r="BQ198" s="277"/>
      <c r="BR198" s="277"/>
      <c r="BS198" s="277"/>
      <c r="BT198" s="277"/>
      <c r="BU198" s="277"/>
      <c r="BV198" s="277"/>
      <c r="BW198" s="277"/>
      <c r="BX198" s="277"/>
      <c r="BY198" s="277"/>
      <c r="BZ198" s="277"/>
      <c r="CA198" s="277"/>
      <c r="CB198" s="277"/>
      <c r="CC198" s="277"/>
      <c r="CD198" s="277"/>
      <c r="CE198" s="277"/>
      <c r="CF198" s="277"/>
      <c r="CG198" s="277"/>
      <c r="CH198" s="277"/>
      <c r="CI198" s="277"/>
      <c r="CJ198" s="277"/>
      <c r="CK198" s="277"/>
      <c r="CL198" s="277"/>
      <c r="CM198" s="277"/>
      <c r="CN198" s="277"/>
      <c r="CO198" s="277"/>
      <c r="CP198" s="277"/>
      <c r="CQ198" s="277"/>
      <c r="CR198" s="277"/>
      <c r="CS198" s="277"/>
      <c r="CT198" s="277"/>
      <c r="CU198" s="277"/>
      <c r="CV198" s="277"/>
      <c r="CW198" s="277"/>
      <c r="CX198" s="277"/>
      <c r="CY198" s="277"/>
      <c r="CZ198" s="277"/>
      <c r="DA198" s="277"/>
      <c r="DB198" s="277"/>
    </row>
    <row r="199" spans="1:106" s="293" customFormat="1" ht="25.5">
      <c r="A199" s="271">
        <v>82</v>
      </c>
      <c r="B199" s="271"/>
      <c r="C199" s="282" t="s">
        <v>5588</v>
      </c>
      <c r="D199" s="282" t="s">
        <v>5584</v>
      </c>
      <c r="E199" s="282" t="s">
        <v>5589</v>
      </c>
      <c r="F199" s="282" t="s">
        <v>5590</v>
      </c>
      <c r="G199" s="295" t="s">
        <v>3748</v>
      </c>
      <c r="H199" s="284">
        <v>200</v>
      </c>
      <c r="I199" s="271"/>
      <c r="J199" s="271"/>
      <c r="K199" s="272">
        <v>42286</v>
      </c>
      <c r="L199" s="282" t="s">
        <v>5591</v>
      </c>
      <c r="M199" s="282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7"/>
      <c r="AB199" s="277"/>
      <c r="AC199" s="277"/>
      <c r="AD199" s="277"/>
      <c r="AE199" s="277"/>
      <c r="AF199" s="277"/>
      <c r="AG199" s="277"/>
      <c r="AH199" s="277"/>
      <c r="AI199" s="277"/>
      <c r="AJ199" s="277"/>
      <c r="AK199" s="277"/>
      <c r="AL199" s="277"/>
      <c r="AM199" s="277"/>
      <c r="AN199" s="277"/>
      <c r="AO199" s="277"/>
      <c r="AP199" s="277"/>
      <c r="AQ199" s="277"/>
      <c r="AR199" s="277"/>
      <c r="AS199" s="277"/>
      <c r="AT199" s="277"/>
      <c r="AU199" s="277"/>
      <c r="AV199" s="277"/>
      <c r="AW199" s="277"/>
      <c r="AX199" s="277"/>
      <c r="AY199" s="277"/>
      <c r="AZ199" s="277"/>
      <c r="BA199" s="277"/>
      <c r="BB199" s="277"/>
      <c r="BC199" s="277"/>
      <c r="BD199" s="277"/>
      <c r="BE199" s="277"/>
      <c r="BF199" s="277"/>
      <c r="BG199" s="277"/>
      <c r="BH199" s="277"/>
      <c r="BI199" s="277"/>
      <c r="BJ199" s="277"/>
      <c r="BK199" s="277"/>
      <c r="BL199" s="277"/>
      <c r="BM199" s="277"/>
      <c r="BN199" s="277"/>
      <c r="BO199" s="277"/>
      <c r="BP199" s="277"/>
      <c r="BQ199" s="277"/>
      <c r="BR199" s="277"/>
      <c r="BS199" s="277"/>
      <c r="BT199" s="277"/>
      <c r="BU199" s="277"/>
      <c r="BV199" s="277"/>
      <c r="BW199" s="277"/>
      <c r="BX199" s="277"/>
      <c r="BY199" s="277"/>
      <c r="BZ199" s="277"/>
      <c r="CA199" s="277"/>
      <c r="CB199" s="277"/>
      <c r="CC199" s="277"/>
      <c r="CD199" s="277"/>
      <c r="CE199" s="277"/>
      <c r="CF199" s="277"/>
      <c r="CG199" s="277"/>
      <c r="CH199" s="277"/>
      <c r="CI199" s="277"/>
      <c r="CJ199" s="277"/>
      <c r="CK199" s="277"/>
      <c r="CL199" s="277"/>
      <c r="CM199" s="277"/>
      <c r="CN199" s="277"/>
      <c r="CO199" s="277"/>
      <c r="CP199" s="277"/>
      <c r="CQ199" s="277"/>
      <c r="CR199" s="277"/>
      <c r="CS199" s="277"/>
      <c r="CT199" s="277"/>
      <c r="CU199" s="277"/>
      <c r="CV199" s="277"/>
      <c r="CW199" s="277"/>
      <c r="CX199" s="277"/>
      <c r="CY199" s="277"/>
      <c r="CZ199" s="277"/>
      <c r="DA199" s="277"/>
      <c r="DB199" s="277"/>
    </row>
    <row r="200" spans="1:106" s="293" customFormat="1" ht="12.75">
      <c r="A200" s="271"/>
      <c r="B200" s="271"/>
      <c r="C200" s="282"/>
      <c r="D200" s="282"/>
      <c r="E200" s="282"/>
      <c r="F200" s="282"/>
      <c r="G200" s="295" t="s">
        <v>1934</v>
      </c>
      <c r="H200" s="284">
        <v>10000</v>
      </c>
      <c r="I200" s="271"/>
      <c r="J200" s="271"/>
      <c r="K200" s="271"/>
      <c r="L200" s="282"/>
      <c r="M200" s="282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  <c r="AA200" s="277"/>
      <c r="AB200" s="277"/>
      <c r="AC200" s="277"/>
      <c r="AD200" s="277"/>
      <c r="AE200" s="277"/>
      <c r="AF200" s="277"/>
      <c r="AG200" s="277"/>
      <c r="AH200" s="277"/>
      <c r="AI200" s="277"/>
      <c r="AJ200" s="277"/>
      <c r="AK200" s="277"/>
      <c r="AL200" s="277"/>
      <c r="AM200" s="277"/>
      <c r="AN200" s="277"/>
      <c r="AO200" s="277"/>
      <c r="AP200" s="277"/>
      <c r="AQ200" s="277"/>
      <c r="AR200" s="277"/>
      <c r="AS200" s="277"/>
      <c r="AT200" s="277"/>
      <c r="AU200" s="277"/>
      <c r="AV200" s="277"/>
      <c r="AW200" s="277"/>
      <c r="AX200" s="277"/>
      <c r="AY200" s="277"/>
      <c r="AZ200" s="277"/>
      <c r="BA200" s="277"/>
      <c r="BB200" s="277"/>
      <c r="BC200" s="277"/>
      <c r="BD200" s="277"/>
      <c r="BE200" s="277"/>
      <c r="BF200" s="277"/>
      <c r="BG200" s="277"/>
      <c r="BH200" s="277"/>
      <c r="BI200" s="277"/>
      <c r="BJ200" s="277"/>
      <c r="BK200" s="277"/>
      <c r="BL200" s="277"/>
      <c r="BM200" s="277"/>
      <c r="BN200" s="277"/>
      <c r="BO200" s="277"/>
      <c r="BP200" s="277"/>
      <c r="BQ200" s="277"/>
      <c r="BR200" s="277"/>
      <c r="BS200" s="277"/>
      <c r="BT200" s="277"/>
      <c r="BU200" s="277"/>
      <c r="BV200" s="277"/>
      <c r="BW200" s="277"/>
      <c r="BX200" s="277"/>
      <c r="BY200" s="277"/>
      <c r="BZ200" s="277"/>
      <c r="CA200" s="277"/>
      <c r="CB200" s="277"/>
      <c r="CC200" s="277"/>
      <c r="CD200" s="277"/>
      <c r="CE200" s="277"/>
      <c r="CF200" s="277"/>
      <c r="CG200" s="277"/>
      <c r="CH200" s="277"/>
      <c r="CI200" s="277"/>
      <c r="CJ200" s="277"/>
      <c r="CK200" s="277"/>
      <c r="CL200" s="277"/>
      <c r="CM200" s="277"/>
      <c r="CN200" s="277"/>
      <c r="CO200" s="277"/>
      <c r="CP200" s="277"/>
      <c r="CQ200" s="277"/>
      <c r="CR200" s="277"/>
      <c r="CS200" s="277"/>
      <c r="CT200" s="277"/>
      <c r="CU200" s="277"/>
      <c r="CV200" s="277"/>
      <c r="CW200" s="277"/>
      <c r="CX200" s="277"/>
      <c r="CY200" s="277"/>
      <c r="CZ200" s="277"/>
      <c r="DA200" s="277"/>
      <c r="DB200" s="277"/>
    </row>
    <row r="201" spans="1:106" s="293" customFormat="1" ht="25.5">
      <c r="A201" s="282">
        <v>83</v>
      </c>
      <c r="B201" s="282"/>
      <c r="C201" s="282" t="s">
        <v>5592</v>
      </c>
      <c r="D201" s="282" t="s">
        <v>5518</v>
      </c>
      <c r="E201" s="282" t="s">
        <v>5593</v>
      </c>
      <c r="F201" s="282" t="s">
        <v>5594</v>
      </c>
      <c r="G201" s="295" t="s">
        <v>1934</v>
      </c>
      <c r="H201" s="284">
        <v>5000</v>
      </c>
      <c r="I201" s="271"/>
      <c r="J201" s="271"/>
      <c r="K201" s="271" t="s">
        <v>5595</v>
      </c>
      <c r="L201" s="282" t="s">
        <v>5596</v>
      </c>
      <c r="M201" s="282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  <c r="AB201" s="277"/>
      <c r="AC201" s="277"/>
      <c r="AD201" s="277"/>
      <c r="AE201" s="277"/>
      <c r="AF201" s="277"/>
      <c r="AG201" s="277"/>
      <c r="AH201" s="277"/>
      <c r="AI201" s="277"/>
      <c r="AJ201" s="277"/>
      <c r="AK201" s="277"/>
      <c r="AL201" s="277"/>
      <c r="AM201" s="277"/>
      <c r="AN201" s="277"/>
      <c r="AO201" s="277"/>
      <c r="AP201" s="277"/>
      <c r="AQ201" s="277"/>
      <c r="AR201" s="277"/>
      <c r="AS201" s="277"/>
      <c r="AT201" s="277"/>
      <c r="AU201" s="277"/>
      <c r="AV201" s="277"/>
      <c r="AW201" s="277"/>
      <c r="AX201" s="277"/>
      <c r="AY201" s="277"/>
      <c r="AZ201" s="277"/>
      <c r="BA201" s="277"/>
      <c r="BB201" s="277"/>
      <c r="BC201" s="277"/>
      <c r="BD201" s="277"/>
      <c r="BE201" s="277"/>
      <c r="BF201" s="277"/>
      <c r="BG201" s="277"/>
      <c r="BH201" s="277"/>
      <c r="BI201" s="277"/>
      <c r="BJ201" s="277"/>
      <c r="BK201" s="277"/>
      <c r="BL201" s="277"/>
      <c r="BM201" s="277"/>
      <c r="BN201" s="277"/>
      <c r="BO201" s="277"/>
      <c r="BP201" s="277"/>
      <c r="BQ201" s="277"/>
      <c r="BR201" s="277"/>
      <c r="BS201" s="277"/>
      <c r="BT201" s="277"/>
      <c r="BU201" s="277"/>
      <c r="BV201" s="277"/>
      <c r="BW201" s="277"/>
      <c r="BX201" s="277"/>
      <c r="BY201" s="277"/>
      <c r="BZ201" s="277"/>
      <c r="CA201" s="277"/>
      <c r="CB201" s="277"/>
      <c r="CC201" s="277"/>
      <c r="CD201" s="277"/>
      <c r="CE201" s="277"/>
      <c r="CF201" s="277"/>
      <c r="CG201" s="277"/>
      <c r="CH201" s="277"/>
      <c r="CI201" s="277"/>
      <c r="CJ201" s="277"/>
      <c r="CK201" s="277"/>
      <c r="CL201" s="277"/>
      <c r="CM201" s="277"/>
      <c r="CN201" s="277"/>
      <c r="CO201" s="277"/>
      <c r="CP201" s="277"/>
      <c r="CQ201" s="277"/>
      <c r="CR201" s="277"/>
      <c r="CS201" s="277"/>
      <c r="CT201" s="277"/>
      <c r="CU201" s="277"/>
      <c r="CV201" s="277"/>
      <c r="CW201" s="277"/>
      <c r="CX201" s="277"/>
      <c r="CY201" s="277"/>
      <c r="CZ201" s="277"/>
      <c r="DA201" s="277"/>
      <c r="DB201" s="277"/>
    </row>
    <row r="202" spans="1:106" s="293" customFormat="1" ht="25.5">
      <c r="A202" s="282">
        <v>84</v>
      </c>
      <c r="B202" s="282"/>
      <c r="C202" s="282" t="s">
        <v>5597</v>
      </c>
      <c r="D202" s="282" t="s">
        <v>5598</v>
      </c>
      <c r="E202" s="282" t="s">
        <v>5599</v>
      </c>
      <c r="F202" s="282" t="s">
        <v>5600</v>
      </c>
      <c r="G202" s="295" t="s">
        <v>1934</v>
      </c>
      <c r="H202" s="284">
        <v>5000</v>
      </c>
      <c r="I202" s="271"/>
      <c r="J202" s="271"/>
      <c r="K202" s="271" t="s">
        <v>5601</v>
      </c>
      <c r="L202" s="282" t="s">
        <v>5602</v>
      </c>
      <c r="M202" s="282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  <c r="AA202" s="277"/>
      <c r="AB202" s="277"/>
      <c r="AC202" s="277"/>
      <c r="AD202" s="277"/>
      <c r="AE202" s="277"/>
      <c r="AF202" s="277"/>
      <c r="AG202" s="277"/>
      <c r="AH202" s="277"/>
      <c r="AI202" s="277"/>
      <c r="AJ202" s="277"/>
      <c r="AK202" s="277"/>
      <c r="AL202" s="277"/>
      <c r="AM202" s="277"/>
      <c r="AN202" s="277"/>
      <c r="AO202" s="277"/>
      <c r="AP202" s="277"/>
      <c r="AQ202" s="277"/>
      <c r="AR202" s="277"/>
      <c r="AS202" s="277"/>
      <c r="AT202" s="277"/>
      <c r="AU202" s="277"/>
      <c r="AV202" s="277"/>
      <c r="AW202" s="277"/>
      <c r="AX202" s="277"/>
      <c r="AY202" s="277"/>
      <c r="AZ202" s="277"/>
      <c r="BA202" s="277"/>
      <c r="BB202" s="277"/>
      <c r="BC202" s="277"/>
      <c r="BD202" s="277"/>
      <c r="BE202" s="277"/>
      <c r="BF202" s="277"/>
      <c r="BG202" s="277"/>
      <c r="BH202" s="277"/>
      <c r="BI202" s="277"/>
      <c r="BJ202" s="277"/>
      <c r="BK202" s="277"/>
      <c r="BL202" s="277"/>
      <c r="BM202" s="277"/>
      <c r="BN202" s="277"/>
      <c r="BO202" s="277"/>
      <c r="BP202" s="277"/>
      <c r="BQ202" s="277"/>
      <c r="BR202" s="277"/>
      <c r="BS202" s="277"/>
      <c r="BT202" s="277"/>
      <c r="BU202" s="277"/>
      <c r="BV202" s="277"/>
      <c r="BW202" s="277"/>
      <c r="BX202" s="277"/>
      <c r="BY202" s="277"/>
      <c r="BZ202" s="277"/>
      <c r="CA202" s="277"/>
      <c r="CB202" s="277"/>
      <c r="CC202" s="277"/>
      <c r="CD202" s="277"/>
      <c r="CE202" s="277"/>
      <c r="CF202" s="277"/>
      <c r="CG202" s="277"/>
      <c r="CH202" s="277"/>
      <c r="CI202" s="277"/>
      <c r="CJ202" s="277"/>
      <c r="CK202" s="277"/>
      <c r="CL202" s="277"/>
      <c r="CM202" s="277"/>
      <c r="CN202" s="277"/>
      <c r="CO202" s="277"/>
      <c r="CP202" s="277"/>
      <c r="CQ202" s="277"/>
      <c r="CR202" s="277"/>
      <c r="CS202" s="277"/>
      <c r="CT202" s="277"/>
      <c r="CU202" s="277"/>
      <c r="CV202" s="277"/>
      <c r="CW202" s="277"/>
      <c r="CX202" s="277"/>
      <c r="CY202" s="277"/>
      <c r="CZ202" s="277"/>
      <c r="DA202" s="277"/>
      <c r="DB202" s="277"/>
    </row>
    <row r="203" spans="1:106" s="293" customFormat="1" ht="12.75">
      <c r="A203" s="282"/>
      <c r="B203" s="282"/>
      <c r="C203" s="282" t="s">
        <v>5603</v>
      </c>
      <c r="D203" s="282" t="s">
        <v>5598</v>
      </c>
      <c r="E203" s="282"/>
      <c r="F203" s="282"/>
      <c r="G203" s="295"/>
      <c r="H203" s="284"/>
      <c r="I203" s="271"/>
      <c r="J203" s="271"/>
      <c r="K203" s="271"/>
      <c r="L203" s="282"/>
      <c r="M203" s="282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  <c r="AA203" s="277"/>
      <c r="AB203" s="277"/>
      <c r="AC203" s="277"/>
      <c r="AD203" s="277"/>
      <c r="AE203" s="277"/>
      <c r="AF203" s="277"/>
      <c r="AG203" s="277"/>
      <c r="AH203" s="277"/>
      <c r="AI203" s="277"/>
      <c r="AJ203" s="277"/>
      <c r="AK203" s="277"/>
      <c r="AL203" s="277"/>
      <c r="AM203" s="277"/>
      <c r="AN203" s="277"/>
      <c r="AO203" s="277"/>
      <c r="AP203" s="277"/>
      <c r="AQ203" s="277"/>
      <c r="AR203" s="277"/>
      <c r="AS203" s="277"/>
      <c r="AT203" s="277"/>
      <c r="AU203" s="277"/>
      <c r="AV203" s="277"/>
      <c r="AW203" s="277"/>
      <c r="AX203" s="277"/>
      <c r="AY203" s="277"/>
      <c r="AZ203" s="277"/>
      <c r="BA203" s="277"/>
      <c r="BB203" s="277"/>
      <c r="BC203" s="277"/>
      <c r="BD203" s="277"/>
      <c r="BE203" s="277"/>
      <c r="BF203" s="277"/>
      <c r="BG203" s="277"/>
      <c r="BH203" s="277"/>
      <c r="BI203" s="277"/>
      <c r="BJ203" s="277"/>
      <c r="BK203" s="277"/>
      <c r="BL203" s="277"/>
      <c r="BM203" s="277"/>
      <c r="BN203" s="277"/>
      <c r="BO203" s="277"/>
      <c r="BP203" s="277"/>
      <c r="BQ203" s="277"/>
      <c r="BR203" s="277"/>
      <c r="BS203" s="277"/>
      <c r="BT203" s="277"/>
      <c r="BU203" s="277"/>
      <c r="BV203" s="277"/>
      <c r="BW203" s="277"/>
      <c r="BX203" s="277"/>
      <c r="BY203" s="277"/>
      <c r="BZ203" s="277"/>
      <c r="CA203" s="277"/>
      <c r="CB203" s="277"/>
      <c r="CC203" s="277"/>
      <c r="CD203" s="277"/>
      <c r="CE203" s="277"/>
      <c r="CF203" s="277"/>
      <c r="CG203" s="277"/>
      <c r="CH203" s="277"/>
      <c r="CI203" s="277"/>
      <c r="CJ203" s="277"/>
      <c r="CK203" s="277"/>
      <c r="CL203" s="277"/>
      <c r="CM203" s="277"/>
      <c r="CN203" s="277"/>
      <c r="CO203" s="277"/>
      <c r="CP203" s="277"/>
      <c r="CQ203" s="277"/>
      <c r="CR203" s="277"/>
      <c r="CS203" s="277"/>
      <c r="CT203" s="277"/>
      <c r="CU203" s="277"/>
      <c r="CV203" s="277"/>
      <c r="CW203" s="277"/>
      <c r="CX203" s="277"/>
      <c r="CY203" s="277"/>
      <c r="CZ203" s="277"/>
      <c r="DA203" s="277"/>
      <c r="DB203" s="277"/>
    </row>
    <row r="204" spans="1:106" s="293" customFormat="1" ht="25.5">
      <c r="A204" s="282">
        <v>85</v>
      </c>
      <c r="B204" s="282"/>
      <c r="C204" s="282" t="s">
        <v>5604</v>
      </c>
      <c r="D204" s="282" t="s">
        <v>5598</v>
      </c>
      <c r="E204" s="282" t="s">
        <v>5605</v>
      </c>
      <c r="F204" s="282" t="s">
        <v>5606</v>
      </c>
      <c r="G204" s="295" t="s">
        <v>5607</v>
      </c>
      <c r="H204" s="284">
        <v>200</v>
      </c>
      <c r="I204" s="271"/>
      <c r="J204" s="271"/>
      <c r="K204" s="271" t="s">
        <v>5608</v>
      </c>
      <c r="L204" s="282" t="s">
        <v>5609</v>
      </c>
      <c r="M204" s="282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  <c r="AA204" s="277"/>
      <c r="AB204" s="277"/>
      <c r="AC204" s="277"/>
      <c r="AD204" s="277"/>
      <c r="AE204" s="277"/>
      <c r="AF204" s="277"/>
      <c r="AG204" s="277"/>
      <c r="AH204" s="277"/>
      <c r="AI204" s="277"/>
      <c r="AJ204" s="277"/>
      <c r="AK204" s="277"/>
      <c r="AL204" s="277"/>
      <c r="AM204" s="277"/>
      <c r="AN204" s="277"/>
      <c r="AO204" s="277"/>
      <c r="AP204" s="277"/>
      <c r="AQ204" s="277"/>
      <c r="AR204" s="277"/>
      <c r="AS204" s="277"/>
      <c r="AT204" s="277"/>
      <c r="AU204" s="277"/>
      <c r="AV204" s="277"/>
      <c r="AW204" s="277"/>
      <c r="AX204" s="277"/>
      <c r="AY204" s="277"/>
      <c r="AZ204" s="277"/>
      <c r="BA204" s="277"/>
      <c r="BB204" s="277"/>
      <c r="BC204" s="277"/>
      <c r="BD204" s="277"/>
      <c r="BE204" s="277"/>
      <c r="BF204" s="277"/>
      <c r="BG204" s="277"/>
      <c r="BH204" s="277"/>
      <c r="BI204" s="277"/>
      <c r="BJ204" s="277"/>
      <c r="BK204" s="277"/>
      <c r="BL204" s="277"/>
      <c r="BM204" s="277"/>
      <c r="BN204" s="277"/>
      <c r="BO204" s="277"/>
      <c r="BP204" s="277"/>
      <c r="BQ204" s="277"/>
      <c r="BR204" s="277"/>
      <c r="BS204" s="277"/>
      <c r="BT204" s="277"/>
      <c r="BU204" s="277"/>
      <c r="BV204" s="277"/>
      <c r="BW204" s="277"/>
      <c r="BX204" s="277"/>
      <c r="BY204" s="277"/>
      <c r="BZ204" s="277"/>
      <c r="CA204" s="277"/>
      <c r="CB204" s="277"/>
      <c r="CC204" s="277"/>
      <c r="CD204" s="277"/>
      <c r="CE204" s="277"/>
      <c r="CF204" s="277"/>
      <c r="CG204" s="277"/>
      <c r="CH204" s="277"/>
      <c r="CI204" s="277"/>
      <c r="CJ204" s="277"/>
      <c r="CK204" s="277"/>
      <c r="CL204" s="277"/>
      <c r="CM204" s="277"/>
      <c r="CN204" s="277"/>
      <c r="CO204" s="277"/>
      <c r="CP204" s="277"/>
      <c r="CQ204" s="277"/>
      <c r="CR204" s="277"/>
      <c r="CS204" s="277"/>
      <c r="CT204" s="277"/>
      <c r="CU204" s="277"/>
      <c r="CV204" s="277"/>
      <c r="CW204" s="277"/>
      <c r="CX204" s="277"/>
      <c r="CY204" s="277"/>
      <c r="CZ204" s="277"/>
      <c r="DA204" s="277"/>
      <c r="DB204" s="277"/>
    </row>
    <row r="205" spans="1:106" s="293" customFormat="1" ht="12.75">
      <c r="A205" s="282"/>
      <c r="B205" s="282"/>
      <c r="C205" s="282"/>
      <c r="D205" s="282"/>
      <c r="E205" s="282"/>
      <c r="F205" s="282"/>
      <c r="G205" s="295" t="s">
        <v>5610</v>
      </c>
      <c r="H205" s="284">
        <v>200</v>
      </c>
      <c r="I205" s="271"/>
      <c r="J205" s="271"/>
      <c r="K205" s="271"/>
      <c r="L205" s="282"/>
      <c r="M205" s="282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  <c r="AB205" s="277"/>
      <c r="AC205" s="277"/>
      <c r="AD205" s="277"/>
      <c r="AE205" s="277"/>
      <c r="AF205" s="277"/>
      <c r="AG205" s="277"/>
      <c r="AH205" s="277"/>
      <c r="AI205" s="277"/>
      <c r="AJ205" s="277"/>
      <c r="AK205" s="277"/>
      <c r="AL205" s="277"/>
      <c r="AM205" s="277"/>
      <c r="AN205" s="277"/>
      <c r="AO205" s="277"/>
      <c r="AP205" s="277"/>
      <c r="AQ205" s="277"/>
      <c r="AR205" s="277"/>
      <c r="AS205" s="277"/>
      <c r="AT205" s="277"/>
      <c r="AU205" s="277"/>
      <c r="AV205" s="277"/>
      <c r="AW205" s="277"/>
      <c r="AX205" s="277"/>
      <c r="AY205" s="277"/>
      <c r="AZ205" s="277"/>
      <c r="BA205" s="277"/>
      <c r="BB205" s="277"/>
      <c r="BC205" s="277"/>
      <c r="BD205" s="277"/>
      <c r="BE205" s="277"/>
      <c r="BF205" s="277"/>
      <c r="BG205" s="277"/>
      <c r="BH205" s="277"/>
      <c r="BI205" s="277"/>
      <c r="BJ205" s="277"/>
      <c r="BK205" s="277"/>
      <c r="BL205" s="277"/>
      <c r="BM205" s="277"/>
      <c r="BN205" s="277"/>
      <c r="BO205" s="277"/>
      <c r="BP205" s="277"/>
      <c r="BQ205" s="277"/>
      <c r="BR205" s="277"/>
      <c r="BS205" s="277"/>
      <c r="BT205" s="277"/>
      <c r="BU205" s="277"/>
      <c r="BV205" s="277"/>
      <c r="BW205" s="277"/>
      <c r="BX205" s="277"/>
      <c r="BY205" s="277"/>
      <c r="BZ205" s="277"/>
      <c r="CA205" s="277"/>
      <c r="CB205" s="277"/>
      <c r="CC205" s="277"/>
      <c r="CD205" s="277"/>
      <c r="CE205" s="277"/>
      <c r="CF205" s="277"/>
      <c r="CG205" s="277"/>
      <c r="CH205" s="277"/>
      <c r="CI205" s="277"/>
      <c r="CJ205" s="277"/>
      <c r="CK205" s="277"/>
      <c r="CL205" s="277"/>
      <c r="CM205" s="277"/>
      <c r="CN205" s="277"/>
      <c r="CO205" s="277"/>
      <c r="CP205" s="277"/>
      <c r="CQ205" s="277"/>
      <c r="CR205" s="277"/>
      <c r="CS205" s="277"/>
      <c r="CT205" s="277"/>
      <c r="CU205" s="277"/>
      <c r="CV205" s="277"/>
      <c r="CW205" s="277"/>
      <c r="CX205" s="277"/>
      <c r="CY205" s="277"/>
      <c r="CZ205" s="277"/>
      <c r="DA205" s="277"/>
      <c r="DB205" s="277"/>
    </row>
    <row r="206" spans="1:106" s="293" customFormat="1" ht="12.75">
      <c r="A206" s="282"/>
      <c r="B206" s="282"/>
      <c r="C206" s="282"/>
      <c r="D206" s="282"/>
      <c r="E206" s="282"/>
      <c r="F206" s="282"/>
      <c r="G206" s="295" t="s">
        <v>5611</v>
      </c>
      <c r="H206" s="284">
        <v>200</v>
      </c>
      <c r="I206" s="271"/>
      <c r="J206" s="271"/>
      <c r="K206" s="271"/>
      <c r="L206" s="282"/>
      <c r="M206" s="282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  <c r="AA206" s="277"/>
      <c r="AB206" s="277"/>
      <c r="AC206" s="277"/>
      <c r="AD206" s="277"/>
      <c r="AE206" s="277"/>
      <c r="AF206" s="277"/>
      <c r="AG206" s="277"/>
      <c r="AH206" s="277"/>
      <c r="AI206" s="277"/>
      <c r="AJ206" s="277"/>
      <c r="AK206" s="277"/>
      <c r="AL206" s="277"/>
      <c r="AM206" s="277"/>
      <c r="AN206" s="277"/>
      <c r="AO206" s="277"/>
      <c r="AP206" s="277"/>
      <c r="AQ206" s="277"/>
      <c r="AR206" s="277"/>
      <c r="AS206" s="277"/>
      <c r="AT206" s="277"/>
      <c r="AU206" s="277"/>
      <c r="AV206" s="277"/>
      <c r="AW206" s="277"/>
      <c r="AX206" s="277"/>
      <c r="AY206" s="277"/>
      <c r="AZ206" s="277"/>
      <c r="BA206" s="277"/>
      <c r="BB206" s="277"/>
      <c r="BC206" s="277"/>
      <c r="BD206" s="277"/>
      <c r="BE206" s="277"/>
      <c r="BF206" s="277"/>
      <c r="BG206" s="277"/>
      <c r="BH206" s="277"/>
      <c r="BI206" s="277"/>
      <c r="BJ206" s="277"/>
      <c r="BK206" s="277"/>
      <c r="BL206" s="277"/>
      <c r="BM206" s="277"/>
      <c r="BN206" s="277"/>
      <c r="BO206" s="277"/>
      <c r="BP206" s="277"/>
      <c r="BQ206" s="277"/>
      <c r="BR206" s="277"/>
      <c r="BS206" s="277"/>
      <c r="BT206" s="277"/>
      <c r="BU206" s="277"/>
      <c r="BV206" s="277"/>
      <c r="BW206" s="277"/>
      <c r="BX206" s="277"/>
      <c r="BY206" s="277"/>
      <c r="BZ206" s="277"/>
      <c r="CA206" s="277"/>
      <c r="CB206" s="277"/>
      <c r="CC206" s="277"/>
      <c r="CD206" s="277"/>
      <c r="CE206" s="277"/>
      <c r="CF206" s="277"/>
      <c r="CG206" s="277"/>
      <c r="CH206" s="277"/>
      <c r="CI206" s="277"/>
      <c r="CJ206" s="277"/>
      <c r="CK206" s="277"/>
      <c r="CL206" s="277"/>
      <c r="CM206" s="277"/>
      <c r="CN206" s="277"/>
      <c r="CO206" s="277"/>
      <c r="CP206" s="277"/>
      <c r="CQ206" s="277"/>
      <c r="CR206" s="277"/>
      <c r="CS206" s="277"/>
      <c r="CT206" s="277"/>
      <c r="CU206" s="277"/>
      <c r="CV206" s="277"/>
      <c r="CW206" s="277"/>
      <c r="CX206" s="277"/>
      <c r="CY206" s="277"/>
      <c r="CZ206" s="277"/>
      <c r="DA206" s="277"/>
      <c r="DB206" s="277"/>
    </row>
    <row r="207" spans="1:106" s="293" customFormat="1" ht="25.5">
      <c r="A207" s="282">
        <v>86</v>
      </c>
      <c r="B207" s="282"/>
      <c r="C207" s="282" t="s">
        <v>5612</v>
      </c>
      <c r="D207" s="282" t="s">
        <v>5470</v>
      </c>
      <c r="E207" s="282" t="s">
        <v>5613</v>
      </c>
      <c r="F207" s="282" t="s">
        <v>5614</v>
      </c>
      <c r="G207" s="295" t="s">
        <v>3748</v>
      </c>
      <c r="H207" s="284">
        <v>200</v>
      </c>
      <c r="I207" s="271"/>
      <c r="J207" s="271"/>
      <c r="K207" s="271" t="s">
        <v>5615</v>
      </c>
      <c r="L207" s="282" t="s">
        <v>5616</v>
      </c>
      <c r="M207" s="282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277"/>
      <c r="AK207" s="277"/>
      <c r="AL207" s="277"/>
      <c r="AM207" s="277"/>
      <c r="AN207" s="277"/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77"/>
      <c r="BA207" s="277"/>
      <c r="BB207" s="277"/>
      <c r="BC207" s="277"/>
      <c r="BD207" s="277"/>
      <c r="BE207" s="277"/>
      <c r="BF207" s="277"/>
      <c r="BG207" s="277"/>
      <c r="BH207" s="277"/>
      <c r="BI207" s="277"/>
      <c r="BJ207" s="277"/>
      <c r="BK207" s="277"/>
      <c r="BL207" s="277"/>
      <c r="BM207" s="277"/>
      <c r="BN207" s="277"/>
      <c r="BO207" s="277"/>
      <c r="BP207" s="277"/>
      <c r="BQ207" s="277"/>
      <c r="BR207" s="277"/>
      <c r="BS207" s="277"/>
      <c r="BT207" s="277"/>
      <c r="BU207" s="277"/>
      <c r="BV207" s="277"/>
      <c r="BW207" s="277"/>
      <c r="BX207" s="277"/>
      <c r="BY207" s="277"/>
      <c r="BZ207" s="277"/>
      <c r="CA207" s="277"/>
      <c r="CB207" s="277"/>
      <c r="CC207" s="277"/>
      <c r="CD207" s="277"/>
      <c r="CE207" s="277"/>
      <c r="CF207" s="277"/>
      <c r="CG207" s="277"/>
      <c r="CH207" s="277"/>
      <c r="CI207" s="277"/>
      <c r="CJ207" s="277"/>
      <c r="CK207" s="277"/>
      <c r="CL207" s="277"/>
      <c r="CM207" s="277"/>
      <c r="CN207" s="277"/>
      <c r="CO207" s="277"/>
      <c r="CP207" s="277"/>
      <c r="CQ207" s="277"/>
      <c r="CR207" s="277"/>
      <c r="CS207" s="277"/>
      <c r="CT207" s="277"/>
      <c r="CU207" s="277"/>
      <c r="CV207" s="277"/>
      <c r="CW207" s="277"/>
      <c r="CX207" s="277"/>
      <c r="CY207" s="277"/>
      <c r="CZ207" s="277"/>
      <c r="DA207" s="277"/>
      <c r="DB207" s="277"/>
    </row>
    <row r="208" spans="1:106" s="293" customFormat="1" ht="12.75">
      <c r="A208" s="282"/>
      <c r="B208" s="282"/>
      <c r="C208" s="282"/>
      <c r="D208" s="282"/>
      <c r="E208" s="282"/>
      <c r="F208" s="282"/>
      <c r="G208" s="295" t="s">
        <v>4296</v>
      </c>
      <c r="H208" s="284">
        <v>1974</v>
      </c>
      <c r="I208" s="271"/>
      <c r="J208" s="271"/>
      <c r="K208" s="271"/>
      <c r="L208" s="282"/>
      <c r="M208" s="282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  <c r="AA208" s="277"/>
      <c r="AB208" s="277"/>
      <c r="AC208" s="277"/>
      <c r="AD208" s="277"/>
      <c r="AE208" s="277"/>
      <c r="AF208" s="277"/>
      <c r="AG208" s="277"/>
      <c r="AH208" s="277"/>
      <c r="AI208" s="277"/>
      <c r="AJ208" s="277"/>
      <c r="AK208" s="277"/>
      <c r="AL208" s="277"/>
      <c r="AM208" s="277"/>
      <c r="AN208" s="277"/>
      <c r="AO208" s="277"/>
      <c r="AP208" s="277"/>
      <c r="AQ208" s="277"/>
      <c r="AR208" s="277"/>
      <c r="AS208" s="277"/>
      <c r="AT208" s="277"/>
      <c r="AU208" s="277"/>
      <c r="AV208" s="277"/>
      <c r="AW208" s="277"/>
      <c r="AX208" s="277"/>
      <c r="AY208" s="277"/>
      <c r="AZ208" s="277"/>
      <c r="BA208" s="277"/>
      <c r="BB208" s="277"/>
      <c r="BC208" s="277"/>
      <c r="BD208" s="277"/>
      <c r="BE208" s="277"/>
      <c r="BF208" s="277"/>
      <c r="BG208" s="277"/>
      <c r="BH208" s="277"/>
      <c r="BI208" s="277"/>
      <c r="BJ208" s="277"/>
      <c r="BK208" s="277"/>
      <c r="BL208" s="277"/>
      <c r="BM208" s="277"/>
      <c r="BN208" s="277"/>
      <c r="BO208" s="277"/>
      <c r="BP208" s="277"/>
      <c r="BQ208" s="277"/>
      <c r="BR208" s="277"/>
      <c r="BS208" s="277"/>
      <c r="BT208" s="277"/>
      <c r="BU208" s="277"/>
      <c r="BV208" s="277"/>
      <c r="BW208" s="277"/>
      <c r="BX208" s="277"/>
      <c r="BY208" s="277"/>
      <c r="BZ208" s="277"/>
      <c r="CA208" s="277"/>
      <c r="CB208" s="277"/>
      <c r="CC208" s="277"/>
      <c r="CD208" s="277"/>
      <c r="CE208" s="277"/>
      <c r="CF208" s="277"/>
      <c r="CG208" s="277"/>
      <c r="CH208" s="277"/>
      <c r="CI208" s="277"/>
      <c r="CJ208" s="277"/>
      <c r="CK208" s="277"/>
      <c r="CL208" s="277"/>
      <c r="CM208" s="277"/>
      <c r="CN208" s="277"/>
      <c r="CO208" s="277"/>
      <c r="CP208" s="277"/>
      <c r="CQ208" s="277"/>
      <c r="CR208" s="277"/>
      <c r="CS208" s="277"/>
      <c r="CT208" s="277"/>
      <c r="CU208" s="277"/>
      <c r="CV208" s="277"/>
      <c r="CW208" s="277"/>
      <c r="CX208" s="277"/>
      <c r="CY208" s="277"/>
      <c r="CZ208" s="277"/>
      <c r="DA208" s="277"/>
      <c r="DB208" s="277"/>
    </row>
    <row r="209" spans="1:106" s="293" customFormat="1" ht="25.5">
      <c r="A209" s="282">
        <v>87</v>
      </c>
      <c r="B209" s="282"/>
      <c r="C209" s="282" t="s">
        <v>5617</v>
      </c>
      <c r="D209" s="282" t="s">
        <v>5470</v>
      </c>
      <c r="E209" s="282" t="s">
        <v>5618</v>
      </c>
      <c r="F209" s="282" t="s">
        <v>5619</v>
      </c>
      <c r="G209" s="295" t="s">
        <v>3748</v>
      </c>
      <c r="H209" s="284">
        <v>200</v>
      </c>
      <c r="I209" s="271"/>
      <c r="J209" s="271"/>
      <c r="K209" s="271" t="s">
        <v>5615</v>
      </c>
      <c r="L209" s="282" t="s">
        <v>5620</v>
      </c>
      <c r="M209" s="282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277"/>
      <c r="AH209" s="277"/>
      <c r="AI209" s="277"/>
      <c r="AJ209" s="277"/>
      <c r="AK209" s="277"/>
      <c r="AL209" s="277"/>
      <c r="AM209" s="277"/>
      <c r="AN209" s="277"/>
      <c r="AO209" s="277"/>
      <c r="AP209" s="277"/>
      <c r="AQ209" s="277"/>
      <c r="AR209" s="277"/>
      <c r="AS209" s="277"/>
      <c r="AT209" s="277"/>
      <c r="AU209" s="277"/>
      <c r="AV209" s="277"/>
      <c r="AW209" s="277"/>
      <c r="AX209" s="277"/>
      <c r="AY209" s="277"/>
      <c r="AZ209" s="277"/>
      <c r="BA209" s="277"/>
      <c r="BB209" s="277"/>
      <c r="BC209" s="277"/>
      <c r="BD209" s="277"/>
      <c r="BE209" s="277"/>
      <c r="BF209" s="277"/>
      <c r="BG209" s="277"/>
      <c r="BH209" s="277"/>
      <c r="BI209" s="277"/>
      <c r="BJ209" s="277"/>
      <c r="BK209" s="277"/>
      <c r="BL209" s="277"/>
      <c r="BM209" s="277"/>
      <c r="BN209" s="277"/>
      <c r="BO209" s="277"/>
      <c r="BP209" s="277"/>
      <c r="BQ209" s="277"/>
      <c r="BR209" s="277"/>
      <c r="BS209" s="277"/>
      <c r="BT209" s="277"/>
      <c r="BU209" s="277"/>
      <c r="BV209" s="277"/>
      <c r="BW209" s="277"/>
      <c r="BX209" s="277"/>
      <c r="BY209" s="277"/>
      <c r="BZ209" s="277"/>
      <c r="CA209" s="277"/>
      <c r="CB209" s="277"/>
      <c r="CC209" s="277"/>
      <c r="CD209" s="277"/>
      <c r="CE209" s="277"/>
      <c r="CF209" s="277"/>
      <c r="CG209" s="277"/>
      <c r="CH209" s="277"/>
      <c r="CI209" s="277"/>
      <c r="CJ209" s="277"/>
      <c r="CK209" s="277"/>
      <c r="CL209" s="277"/>
      <c r="CM209" s="277"/>
      <c r="CN209" s="277"/>
      <c r="CO209" s="277"/>
      <c r="CP209" s="277"/>
      <c r="CQ209" s="277"/>
      <c r="CR209" s="277"/>
      <c r="CS209" s="277"/>
      <c r="CT209" s="277"/>
      <c r="CU209" s="277"/>
      <c r="CV209" s="277"/>
      <c r="CW209" s="277"/>
      <c r="CX209" s="277"/>
      <c r="CY209" s="277"/>
      <c r="CZ209" s="277"/>
      <c r="DA209" s="277"/>
      <c r="DB209" s="277"/>
    </row>
    <row r="210" spans="1:106" s="293" customFormat="1" ht="12.75">
      <c r="A210" s="282"/>
      <c r="B210" s="282"/>
      <c r="C210" s="282"/>
      <c r="D210" s="282"/>
      <c r="E210" s="282"/>
      <c r="F210" s="282"/>
      <c r="G210" s="295" t="s">
        <v>977</v>
      </c>
      <c r="H210" s="284">
        <v>5000</v>
      </c>
      <c r="I210" s="271"/>
      <c r="J210" s="271"/>
      <c r="K210" s="271"/>
      <c r="L210" s="282"/>
      <c r="M210" s="282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277"/>
      <c r="AF210" s="277"/>
      <c r="AG210" s="277"/>
      <c r="AH210" s="277"/>
      <c r="AI210" s="277"/>
      <c r="AJ210" s="277"/>
      <c r="AK210" s="277"/>
      <c r="AL210" s="277"/>
      <c r="AM210" s="277"/>
      <c r="AN210" s="277"/>
      <c r="AO210" s="277"/>
      <c r="AP210" s="277"/>
      <c r="AQ210" s="277"/>
      <c r="AR210" s="277"/>
      <c r="AS210" s="277"/>
      <c r="AT210" s="277"/>
      <c r="AU210" s="277"/>
      <c r="AV210" s="277"/>
      <c r="AW210" s="277"/>
      <c r="AX210" s="277"/>
      <c r="AY210" s="277"/>
      <c r="AZ210" s="277"/>
      <c r="BA210" s="277"/>
      <c r="BB210" s="277"/>
      <c r="BC210" s="277"/>
      <c r="BD210" s="277"/>
      <c r="BE210" s="277"/>
      <c r="BF210" s="277"/>
      <c r="BG210" s="277"/>
      <c r="BH210" s="277"/>
      <c r="BI210" s="277"/>
      <c r="BJ210" s="277"/>
      <c r="BK210" s="277"/>
      <c r="BL210" s="277"/>
      <c r="BM210" s="277"/>
      <c r="BN210" s="277"/>
      <c r="BO210" s="277"/>
      <c r="BP210" s="277"/>
      <c r="BQ210" s="277"/>
      <c r="BR210" s="277"/>
      <c r="BS210" s="277"/>
      <c r="BT210" s="277"/>
      <c r="BU210" s="277"/>
      <c r="BV210" s="277"/>
      <c r="BW210" s="277"/>
      <c r="BX210" s="277"/>
      <c r="BY210" s="277"/>
      <c r="BZ210" s="277"/>
      <c r="CA210" s="277"/>
      <c r="CB210" s="277"/>
      <c r="CC210" s="277"/>
      <c r="CD210" s="277"/>
      <c r="CE210" s="277"/>
      <c r="CF210" s="277"/>
      <c r="CG210" s="277"/>
      <c r="CH210" s="277"/>
      <c r="CI210" s="277"/>
      <c r="CJ210" s="277"/>
      <c r="CK210" s="277"/>
      <c r="CL210" s="277"/>
      <c r="CM210" s="277"/>
      <c r="CN210" s="277"/>
      <c r="CO210" s="277"/>
      <c r="CP210" s="277"/>
      <c r="CQ210" s="277"/>
      <c r="CR210" s="277"/>
      <c r="CS210" s="277"/>
      <c r="CT210" s="277"/>
      <c r="CU210" s="277"/>
      <c r="CV210" s="277"/>
      <c r="CW210" s="277"/>
      <c r="CX210" s="277"/>
      <c r="CY210" s="277"/>
      <c r="CZ210" s="277"/>
      <c r="DA210" s="277"/>
      <c r="DB210" s="277"/>
    </row>
    <row r="211" spans="1:106" s="293" customFormat="1" ht="25.5">
      <c r="A211" s="282">
        <v>88</v>
      </c>
      <c r="B211" s="282"/>
      <c r="C211" s="282" t="s">
        <v>5621</v>
      </c>
      <c r="D211" s="282" t="s">
        <v>5622</v>
      </c>
      <c r="E211" s="282" t="s">
        <v>5623</v>
      </c>
      <c r="F211" s="282" t="s">
        <v>5624</v>
      </c>
      <c r="G211" s="295" t="s">
        <v>3748</v>
      </c>
      <c r="H211" s="284">
        <v>50</v>
      </c>
      <c r="I211" s="271"/>
      <c r="J211" s="271"/>
      <c r="K211" s="271" t="s">
        <v>5625</v>
      </c>
      <c r="L211" s="282" t="s">
        <v>5626</v>
      </c>
      <c r="M211" s="282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  <c r="AA211" s="277"/>
      <c r="AB211" s="277"/>
      <c r="AC211" s="277"/>
      <c r="AD211" s="277"/>
      <c r="AE211" s="277"/>
      <c r="AF211" s="277"/>
      <c r="AG211" s="277"/>
      <c r="AH211" s="277"/>
      <c r="AI211" s="277"/>
      <c r="AJ211" s="277"/>
      <c r="AK211" s="277"/>
      <c r="AL211" s="277"/>
      <c r="AM211" s="277"/>
      <c r="AN211" s="277"/>
      <c r="AO211" s="277"/>
      <c r="AP211" s="277"/>
      <c r="AQ211" s="277"/>
      <c r="AR211" s="277"/>
      <c r="AS211" s="277"/>
      <c r="AT211" s="277"/>
      <c r="AU211" s="277"/>
      <c r="AV211" s="277"/>
      <c r="AW211" s="277"/>
      <c r="AX211" s="277"/>
      <c r="AY211" s="277"/>
      <c r="AZ211" s="277"/>
      <c r="BA211" s="277"/>
      <c r="BB211" s="277"/>
      <c r="BC211" s="277"/>
      <c r="BD211" s="277"/>
      <c r="BE211" s="277"/>
      <c r="BF211" s="277"/>
      <c r="BG211" s="277"/>
      <c r="BH211" s="277"/>
      <c r="BI211" s="277"/>
      <c r="BJ211" s="277"/>
      <c r="BK211" s="277"/>
      <c r="BL211" s="277"/>
      <c r="BM211" s="277"/>
      <c r="BN211" s="277"/>
      <c r="BO211" s="277"/>
      <c r="BP211" s="277"/>
      <c r="BQ211" s="277"/>
      <c r="BR211" s="277"/>
      <c r="BS211" s="277"/>
      <c r="BT211" s="277"/>
      <c r="BU211" s="277"/>
      <c r="BV211" s="277"/>
      <c r="BW211" s="277"/>
      <c r="BX211" s="277"/>
      <c r="BY211" s="277"/>
      <c r="BZ211" s="277"/>
      <c r="CA211" s="277"/>
      <c r="CB211" s="277"/>
      <c r="CC211" s="277"/>
      <c r="CD211" s="277"/>
      <c r="CE211" s="277"/>
      <c r="CF211" s="277"/>
      <c r="CG211" s="277"/>
      <c r="CH211" s="277"/>
      <c r="CI211" s="277"/>
      <c r="CJ211" s="277"/>
      <c r="CK211" s="277"/>
      <c r="CL211" s="277"/>
      <c r="CM211" s="277"/>
      <c r="CN211" s="277"/>
      <c r="CO211" s="277"/>
      <c r="CP211" s="277"/>
      <c r="CQ211" s="277"/>
      <c r="CR211" s="277"/>
      <c r="CS211" s="277"/>
      <c r="CT211" s="277"/>
      <c r="CU211" s="277"/>
      <c r="CV211" s="277"/>
      <c r="CW211" s="277"/>
      <c r="CX211" s="277"/>
      <c r="CY211" s="277"/>
      <c r="CZ211" s="277"/>
      <c r="DA211" s="277"/>
      <c r="DB211" s="277"/>
    </row>
    <row r="212" spans="1:106" s="293" customFormat="1" ht="12.75">
      <c r="A212" s="282"/>
      <c r="B212" s="282"/>
      <c r="C212" s="282"/>
      <c r="D212" s="282"/>
      <c r="E212" s="282"/>
      <c r="F212" s="282"/>
      <c r="G212" s="295" t="s">
        <v>977</v>
      </c>
      <c r="H212" s="284">
        <v>7000</v>
      </c>
      <c r="I212" s="271"/>
      <c r="J212" s="271"/>
      <c r="K212" s="271"/>
      <c r="L212" s="282"/>
      <c r="M212" s="282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  <c r="AA212" s="277"/>
      <c r="AB212" s="277"/>
      <c r="AC212" s="277"/>
      <c r="AD212" s="277"/>
      <c r="AE212" s="277"/>
      <c r="AF212" s="277"/>
      <c r="AG212" s="277"/>
      <c r="AH212" s="277"/>
      <c r="AI212" s="277"/>
      <c r="AJ212" s="277"/>
      <c r="AK212" s="277"/>
      <c r="AL212" s="277"/>
      <c r="AM212" s="277"/>
      <c r="AN212" s="277"/>
      <c r="AO212" s="277"/>
      <c r="AP212" s="277"/>
      <c r="AQ212" s="277"/>
      <c r="AR212" s="277"/>
      <c r="AS212" s="277"/>
      <c r="AT212" s="277"/>
      <c r="AU212" s="277"/>
      <c r="AV212" s="277"/>
      <c r="AW212" s="277"/>
      <c r="AX212" s="277"/>
      <c r="AY212" s="277"/>
      <c r="AZ212" s="277"/>
      <c r="BA212" s="277"/>
      <c r="BB212" s="277"/>
      <c r="BC212" s="277"/>
      <c r="BD212" s="277"/>
      <c r="BE212" s="277"/>
      <c r="BF212" s="277"/>
      <c r="BG212" s="277"/>
      <c r="BH212" s="277"/>
      <c r="BI212" s="277"/>
      <c r="BJ212" s="277"/>
      <c r="BK212" s="277"/>
      <c r="BL212" s="277"/>
      <c r="BM212" s="277"/>
      <c r="BN212" s="277"/>
      <c r="BO212" s="277"/>
      <c r="BP212" s="277"/>
      <c r="BQ212" s="277"/>
      <c r="BR212" s="277"/>
      <c r="BS212" s="277"/>
      <c r="BT212" s="277"/>
      <c r="BU212" s="277"/>
      <c r="BV212" s="277"/>
      <c r="BW212" s="277"/>
      <c r="BX212" s="277"/>
      <c r="BY212" s="277"/>
      <c r="BZ212" s="277"/>
      <c r="CA212" s="277"/>
      <c r="CB212" s="277"/>
      <c r="CC212" s="277"/>
      <c r="CD212" s="277"/>
      <c r="CE212" s="277"/>
      <c r="CF212" s="277"/>
      <c r="CG212" s="277"/>
      <c r="CH212" s="277"/>
      <c r="CI212" s="277"/>
      <c r="CJ212" s="277"/>
      <c r="CK212" s="277"/>
      <c r="CL212" s="277"/>
      <c r="CM212" s="277"/>
      <c r="CN212" s="277"/>
      <c r="CO212" s="277"/>
      <c r="CP212" s="277"/>
      <c r="CQ212" s="277"/>
      <c r="CR212" s="277"/>
      <c r="CS212" s="277"/>
      <c r="CT212" s="277"/>
      <c r="CU212" s="277"/>
      <c r="CV212" s="277"/>
      <c r="CW212" s="277"/>
      <c r="CX212" s="277"/>
      <c r="CY212" s="277"/>
      <c r="CZ212" s="277"/>
      <c r="DA212" s="277"/>
      <c r="DB212" s="277"/>
    </row>
    <row r="213" spans="1:106" s="293" customFormat="1" ht="25.5">
      <c r="A213" s="282">
        <v>89</v>
      </c>
      <c r="B213" s="282"/>
      <c r="C213" s="282" t="s">
        <v>5627</v>
      </c>
      <c r="D213" s="282" t="s">
        <v>5622</v>
      </c>
      <c r="E213" s="282" t="s">
        <v>5628</v>
      </c>
      <c r="F213" s="282" t="s">
        <v>5629</v>
      </c>
      <c r="G213" s="295" t="s">
        <v>3748</v>
      </c>
      <c r="H213" s="284">
        <v>50</v>
      </c>
      <c r="I213" s="271"/>
      <c r="J213" s="271"/>
      <c r="K213" s="271" t="s">
        <v>5630</v>
      </c>
      <c r="L213" s="282" t="s">
        <v>5631</v>
      </c>
      <c r="M213" s="282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  <c r="AA213" s="277"/>
      <c r="AB213" s="277"/>
      <c r="AC213" s="277"/>
      <c r="AD213" s="277"/>
      <c r="AE213" s="277"/>
      <c r="AF213" s="277"/>
      <c r="AG213" s="277"/>
      <c r="AH213" s="277"/>
      <c r="AI213" s="277"/>
      <c r="AJ213" s="277"/>
      <c r="AK213" s="277"/>
      <c r="AL213" s="277"/>
      <c r="AM213" s="277"/>
      <c r="AN213" s="277"/>
      <c r="AO213" s="277"/>
      <c r="AP213" s="277"/>
      <c r="AQ213" s="277"/>
      <c r="AR213" s="277"/>
      <c r="AS213" s="277"/>
      <c r="AT213" s="277"/>
      <c r="AU213" s="277"/>
      <c r="AV213" s="277"/>
      <c r="AW213" s="277"/>
      <c r="AX213" s="277"/>
      <c r="AY213" s="277"/>
      <c r="AZ213" s="277"/>
      <c r="BA213" s="277"/>
      <c r="BB213" s="277"/>
      <c r="BC213" s="277"/>
      <c r="BD213" s="277"/>
      <c r="BE213" s="277"/>
      <c r="BF213" s="277"/>
      <c r="BG213" s="277"/>
      <c r="BH213" s="277"/>
      <c r="BI213" s="277"/>
      <c r="BJ213" s="277"/>
      <c r="BK213" s="277"/>
      <c r="BL213" s="277"/>
      <c r="BM213" s="277"/>
      <c r="BN213" s="277"/>
      <c r="BO213" s="277"/>
      <c r="BP213" s="277"/>
      <c r="BQ213" s="277"/>
      <c r="BR213" s="277"/>
      <c r="BS213" s="277"/>
      <c r="BT213" s="277"/>
      <c r="BU213" s="277"/>
      <c r="BV213" s="277"/>
      <c r="BW213" s="277"/>
      <c r="BX213" s="277"/>
      <c r="BY213" s="277"/>
      <c r="BZ213" s="277"/>
      <c r="CA213" s="277"/>
      <c r="CB213" s="277"/>
      <c r="CC213" s="277"/>
      <c r="CD213" s="277"/>
      <c r="CE213" s="277"/>
      <c r="CF213" s="277"/>
      <c r="CG213" s="277"/>
      <c r="CH213" s="277"/>
      <c r="CI213" s="277"/>
      <c r="CJ213" s="277"/>
      <c r="CK213" s="277"/>
      <c r="CL213" s="277"/>
      <c r="CM213" s="277"/>
      <c r="CN213" s="277"/>
      <c r="CO213" s="277"/>
      <c r="CP213" s="277"/>
      <c r="CQ213" s="277"/>
      <c r="CR213" s="277"/>
      <c r="CS213" s="277"/>
      <c r="CT213" s="277"/>
      <c r="CU213" s="277"/>
      <c r="CV213" s="277"/>
      <c r="CW213" s="277"/>
      <c r="CX213" s="277"/>
      <c r="CY213" s="277"/>
      <c r="CZ213" s="277"/>
      <c r="DA213" s="277"/>
      <c r="DB213" s="277"/>
    </row>
    <row r="214" spans="1:106" s="293" customFormat="1" ht="12.75">
      <c r="A214" s="282"/>
      <c r="B214" s="282"/>
      <c r="C214" s="282"/>
      <c r="D214" s="282"/>
      <c r="E214" s="282"/>
      <c r="F214" s="282"/>
      <c r="G214" s="295" t="s">
        <v>977</v>
      </c>
      <c r="H214" s="284">
        <v>20000</v>
      </c>
      <c r="I214" s="271"/>
      <c r="J214" s="271"/>
      <c r="K214" s="271"/>
      <c r="L214" s="282"/>
      <c r="M214" s="282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277"/>
      <c r="AF214" s="277"/>
      <c r="AG214" s="277"/>
      <c r="AH214" s="277"/>
      <c r="AI214" s="277"/>
      <c r="AJ214" s="277"/>
      <c r="AK214" s="277"/>
      <c r="AL214" s="277"/>
      <c r="AM214" s="277"/>
      <c r="AN214" s="277"/>
      <c r="AO214" s="277"/>
      <c r="AP214" s="277"/>
      <c r="AQ214" s="277"/>
      <c r="AR214" s="277"/>
      <c r="AS214" s="277"/>
      <c r="AT214" s="277"/>
      <c r="AU214" s="277"/>
      <c r="AV214" s="277"/>
      <c r="AW214" s="277"/>
      <c r="AX214" s="277"/>
      <c r="AY214" s="277"/>
      <c r="AZ214" s="277"/>
      <c r="BA214" s="277"/>
      <c r="BB214" s="277"/>
      <c r="BC214" s="277"/>
      <c r="BD214" s="277"/>
      <c r="BE214" s="277"/>
      <c r="BF214" s="277"/>
      <c r="BG214" s="277"/>
      <c r="BH214" s="277"/>
      <c r="BI214" s="277"/>
      <c r="BJ214" s="277"/>
      <c r="BK214" s="277"/>
      <c r="BL214" s="277"/>
      <c r="BM214" s="277"/>
      <c r="BN214" s="277"/>
      <c r="BO214" s="277"/>
      <c r="BP214" s="277"/>
      <c r="BQ214" s="277"/>
      <c r="BR214" s="277"/>
      <c r="BS214" s="277"/>
      <c r="BT214" s="277"/>
      <c r="BU214" s="277"/>
      <c r="BV214" s="277"/>
      <c r="BW214" s="277"/>
      <c r="BX214" s="277"/>
      <c r="BY214" s="277"/>
      <c r="BZ214" s="277"/>
      <c r="CA214" s="277"/>
      <c r="CB214" s="277"/>
      <c r="CC214" s="277"/>
      <c r="CD214" s="277"/>
      <c r="CE214" s="277"/>
      <c r="CF214" s="277"/>
      <c r="CG214" s="277"/>
      <c r="CH214" s="277"/>
      <c r="CI214" s="277"/>
      <c r="CJ214" s="277"/>
      <c r="CK214" s="277"/>
      <c r="CL214" s="277"/>
      <c r="CM214" s="277"/>
      <c r="CN214" s="277"/>
      <c r="CO214" s="277"/>
      <c r="CP214" s="277"/>
      <c r="CQ214" s="277"/>
      <c r="CR214" s="277"/>
      <c r="CS214" s="277"/>
      <c r="CT214" s="277"/>
      <c r="CU214" s="277"/>
      <c r="CV214" s="277"/>
      <c r="CW214" s="277"/>
      <c r="CX214" s="277"/>
      <c r="CY214" s="277"/>
      <c r="CZ214" s="277"/>
      <c r="DA214" s="277"/>
      <c r="DB214" s="277"/>
    </row>
    <row r="215" spans="1:106" s="293" customFormat="1" ht="25.5">
      <c r="A215" s="282">
        <v>90</v>
      </c>
      <c r="B215" s="282"/>
      <c r="C215" s="282" t="s">
        <v>5632</v>
      </c>
      <c r="D215" s="282" t="s">
        <v>5622</v>
      </c>
      <c r="E215" s="282"/>
      <c r="F215" s="282"/>
      <c r="G215" s="295" t="s">
        <v>3748</v>
      </c>
      <c r="H215" s="284">
        <v>50</v>
      </c>
      <c r="I215" s="271"/>
      <c r="J215" s="271"/>
      <c r="K215" s="271"/>
      <c r="L215" s="282"/>
      <c r="M215" s="282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7"/>
      <c r="AJ215" s="277"/>
      <c r="AK215" s="277"/>
      <c r="AL215" s="277"/>
      <c r="AM215" s="277"/>
      <c r="AN215" s="277"/>
      <c r="AO215" s="277"/>
      <c r="AP215" s="277"/>
      <c r="AQ215" s="277"/>
      <c r="AR215" s="277"/>
      <c r="AS215" s="277"/>
      <c r="AT215" s="277"/>
      <c r="AU215" s="277"/>
      <c r="AV215" s="277"/>
      <c r="AW215" s="277"/>
      <c r="AX215" s="277"/>
      <c r="AY215" s="277"/>
      <c r="AZ215" s="277"/>
      <c r="BA215" s="277"/>
      <c r="BB215" s="277"/>
      <c r="BC215" s="277"/>
      <c r="BD215" s="277"/>
      <c r="BE215" s="277"/>
      <c r="BF215" s="277"/>
      <c r="BG215" s="277"/>
      <c r="BH215" s="277"/>
      <c r="BI215" s="277"/>
      <c r="BJ215" s="277"/>
      <c r="BK215" s="277"/>
      <c r="BL215" s="277"/>
      <c r="BM215" s="277"/>
      <c r="BN215" s="277"/>
      <c r="BO215" s="277"/>
      <c r="BP215" s="277"/>
      <c r="BQ215" s="277"/>
      <c r="BR215" s="277"/>
      <c r="BS215" s="277"/>
      <c r="BT215" s="277"/>
      <c r="BU215" s="277"/>
      <c r="BV215" s="277"/>
      <c r="BW215" s="277"/>
      <c r="BX215" s="277"/>
      <c r="BY215" s="277"/>
      <c r="BZ215" s="277"/>
      <c r="CA215" s="277"/>
      <c r="CB215" s="277"/>
      <c r="CC215" s="277"/>
      <c r="CD215" s="277"/>
      <c r="CE215" s="277"/>
      <c r="CF215" s="277"/>
      <c r="CG215" s="277"/>
      <c r="CH215" s="277"/>
      <c r="CI215" s="277"/>
      <c r="CJ215" s="277"/>
      <c r="CK215" s="277"/>
      <c r="CL215" s="277"/>
      <c r="CM215" s="277"/>
      <c r="CN215" s="277"/>
      <c r="CO215" s="277"/>
      <c r="CP215" s="277"/>
      <c r="CQ215" s="277"/>
      <c r="CR215" s="277"/>
      <c r="CS215" s="277"/>
      <c r="CT215" s="277"/>
      <c r="CU215" s="277"/>
      <c r="CV215" s="277"/>
      <c r="CW215" s="277"/>
      <c r="CX215" s="277"/>
      <c r="CY215" s="277"/>
      <c r="CZ215" s="277"/>
      <c r="DA215" s="277"/>
      <c r="DB215" s="277"/>
    </row>
    <row r="216" spans="1:106" s="293" customFormat="1" ht="12.75">
      <c r="A216" s="282"/>
      <c r="B216" s="282"/>
      <c r="C216" s="282"/>
      <c r="D216" s="282"/>
      <c r="E216" s="282"/>
      <c r="F216" s="282"/>
      <c r="G216" s="295" t="s">
        <v>1934</v>
      </c>
      <c r="H216" s="284">
        <v>10000</v>
      </c>
      <c r="I216" s="271"/>
      <c r="J216" s="271"/>
      <c r="K216" s="271"/>
      <c r="L216" s="282"/>
      <c r="M216" s="282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  <c r="AA216" s="277"/>
      <c r="AB216" s="277"/>
      <c r="AC216" s="277"/>
      <c r="AD216" s="277"/>
      <c r="AE216" s="277"/>
      <c r="AF216" s="277"/>
      <c r="AG216" s="277"/>
      <c r="AH216" s="277"/>
      <c r="AI216" s="277"/>
      <c r="AJ216" s="277"/>
      <c r="AK216" s="277"/>
      <c r="AL216" s="277"/>
      <c r="AM216" s="277"/>
      <c r="AN216" s="277"/>
      <c r="AO216" s="277"/>
      <c r="AP216" s="277"/>
      <c r="AQ216" s="277"/>
      <c r="AR216" s="277"/>
      <c r="AS216" s="277"/>
      <c r="AT216" s="277"/>
      <c r="AU216" s="277"/>
      <c r="AV216" s="277"/>
      <c r="AW216" s="277"/>
      <c r="AX216" s="277"/>
      <c r="AY216" s="277"/>
      <c r="AZ216" s="277"/>
      <c r="BA216" s="277"/>
      <c r="BB216" s="277"/>
      <c r="BC216" s="277"/>
      <c r="BD216" s="277"/>
      <c r="BE216" s="277"/>
      <c r="BF216" s="277"/>
      <c r="BG216" s="277"/>
      <c r="BH216" s="277"/>
      <c r="BI216" s="277"/>
      <c r="BJ216" s="277"/>
      <c r="BK216" s="277"/>
      <c r="BL216" s="277"/>
      <c r="BM216" s="277"/>
      <c r="BN216" s="277"/>
      <c r="BO216" s="277"/>
      <c r="BP216" s="277"/>
      <c r="BQ216" s="277"/>
      <c r="BR216" s="277"/>
      <c r="BS216" s="277"/>
      <c r="BT216" s="277"/>
      <c r="BU216" s="277"/>
      <c r="BV216" s="277"/>
      <c r="BW216" s="277"/>
      <c r="BX216" s="277"/>
      <c r="BY216" s="277"/>
      <c r="BZ216" s="277"/>
      <c r="CA216" s="277"/>
      <c r="CB216" s="277"/>
      <c r="CC216" s="277"/>
      <c r="CD216" s="277"/>
      <c r="CE216" s="277"/>
      <c r="CF216" s="277"/>
      <c r="CG216" s="277"/>
      <c r="CH216" s="277"/>
      <c r="CI216" s="277"/>
      <c r="CJ216" s="277"/>
      <c r="CK216" s="277"/>
      <c r="CL216" s="277"/>
      <c r="CM216" s="277"/>
      <c r="CN216" s="277"/>
      <c r="CO216" s="277"/>
      <c r="CP216" s="277"/>
      <c r="CQ216" s="277"/>
      <c r="CR216" s="277"/>
      <c r="CS216" s="277"/>
      <c r="CT216" s="277"/>
      <c r="CU216" s="277"/>
      <c r="CV216" s="277"/>
      <c r="CW216" s="277"/>
      <c r="CX216" s="277"/>
      <c r="CY216" s="277"/>
      <c r="CZ216" s="277"/>
      <c r="DA216" s="277"/>
      <c r="DB216" s="277"/>
    </row>
    <row r="217" spans="1:106" s="293" customFormat="1" ht="25.5">
      <c r="A217" s="282">
        <v>91</v>
      </c>
      <c r="B217" s="282"/>
      <c r="C217" s="282" t="s">
        <v>5633</v>
      </c>
      <c r="D217" s="282" t="s">
        <v>5518</v>
      </c>
      <c r="E217" s="282" t="s">
        <v>5634</v>
      </c>
      <c r="F217" s="282" t="s">
        <v>5635</v>
      </c>
      <c r="G217" s="295" t="s">
        <v>3748</v>
      </c>
      <c r="H217" s="284">
        <v>50</v>
      </c>
      <c r="I217" s="271"/>
      <c r="J217" s="271"/>
      <c r="K217" s="271" t="s">
        <v>5625</v>
      </c>
      <c r="L217" s="282" t="s">
        <v>5636</v>
      </c>
      <c r="M217" s="282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277"/>
      <c r="AH217" s="277"/>
      <c r="AI217" s="277"/>
      <c r="AJ217" s="277"/>
      <c r="AK217" s="277"/>
      <c r="AL217" s="277"/>
      <c r="AM217" s="277"/>
      <c r="AN217" s="277"/>
      <c r="AO217" s="277"/>
      <c r="AP217" s="277"/>
      <c r="AQ217" s="277"/>
      <c r="AR217" s="277"/>
      <c r="AS217" s="277"/>
      <c r="AT217" s="277"/>
      <c r="AU217" s="277"/>
      <c r="AV217" s="277"/>
      <c r="AW217" s="277"/>
      <c r="AX217" s="277"/>
      <c r="AY217" s="277"/>
      <c r="AZ217" s="277"/>
      <c r="BA217" s="277"/>
      <c r="BB217" s="277"/>
      <c r="BC217" s="277"/>
      <c r="BD217" s="277"/>
      <c r="BE217" s="277"/>
      <c r="BF217" s="277"/>
      <c r="BG217" s="277"/>
      <c r="BH217" s="277"/>
      <c r="BI217" s="277"/>
      <c r="BJ217" s="277"/>
      <c r="BK217" s="277"/>
      <c r="BL217" s="277"/>
      <c r="BM217" s="277"/>
      <c r="BN217" s="277"/>
      <c r="BO217" s="277"/>
      <c r="BP217" s="277"/>
      <c r="BQ217" s="277"/>
      <c r="BR217" s="277"/>
      <c r="BS217" s="277"/>
      <c r="BT217" s="277"/>
      <c r="BU217" s="277"/>
      <c r="BV217" s="277"/>
      <c r="BW217" s="277"/>
      <c r="BX217" s="277"/>
      <c r="BY217" s="277"/>
      <c r="BZ217" s="277"/>
      <c r="CA217" s="277"/>
      <c r="CB217" s="277"/>
      <c r="CC217" s="277"/>
      <c r="CD217" s="277"/>
      <c r="CE217" s="277"/>
      <c r="CF217" s="277"/>
      <c r="CG217" s="277"/>
      <c r="CH217" s="277"/>
      <c r="CI217" s="277"/>
      <c r="CJ217" s="277"/>
      <c r="CK217" s="277"/>
      <c r="CL217" s="277"/>
      <c r="CM217" s="277"/>
      <c r="CN217" s="277"/>
      <c r="CO217" s="277"/>
      <c r="CP217" s="277"/>
      <c r="CQ217" s="277"/>
      <c r="CR217" s="277"/>
      <c r="CS217" s="277"/>
      <c r="CT217" s="277"/>
      <c r="CU217" s="277"/>
      <c r="CV217" s="277"/>
      <c r="CW217" s="277"/>
      <c r="CX217" s="277"/>
      <c r="CY217" s="277"/>
      <c r="CZ217" s="277"/>
      <c r="DA217" s="277"/>
      <c r="DB217" s="277"/>
    </row>
    <row r="218" spans="1:106" s="293" customFormat="1" ht="12.75">
      <c r="A218" s="282"/>
      <c r="B218" s="282"/>
      <c r="C218" s="282"/>
      <c r="D218" s="282"/>
      <c r="E218" s="282"/>
      <c r="F218" s="282"/>
      <c r="G218" s="295" t="s">
        <v>977</v>
      </c>
      <c r="H218" s="284">
        <v>10000</v>
      </c>
      <c r="I218" s="271"/>
      <c r="J218" s="271"/>
      <c r="K218" s="271"/>
      <c r="L218" s="282"/>
      <c r="M218" s="282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  <c r="AA218" s="277"/>
      <c r="AB218" s="277"/>
      <c r="AC218" s="277"/>
      <c r="AD218" s="277"/>
      <c r="AE218" s="277"/>
      <c r="AF218" s="277"/>
      <c r="AG218" s="277"/>
      <c r="AH218" s="277"/>
      <c r="AI218" s="277"/>
      <c r="AJ218" s="277"/>
      <c r="AK218" s="277"/>
      <c r="AL218" s="277"/>
      <c r="AM218" s="277"/>
      <c r="AN218" s="277"/>
      <c r="AO218" s="277"/>
      <c r="AP218" s="277"/>
      <c r="AQ218" s="277"/>
      <c r="AR218" s="277"/>
      <c r="AS218" s="277"/>
      <c r="AT218" s="277"/>
      <c r="AU218" s="277"/>
      <c r="AV218" s="277"/>
      <c r="AW218" s="277"/>
      <c r="AX218" s="277"/>
      <c r="AY218" s="277"/>
      <c r="AZ218" s="277"/>
      <c r="BA218" s="277"/>
      <c r="BB218" s="277"/>
      <c r="BC218" s="277"/>
      <c r="BD218" s="277"/>
      <c r="BE218" s="277"/>
      <c r="BF218" s="277"/>
      <c r="BG218" s="277"/>
      <c r="BH218" s="277"/>
      <c r="BI218" s="277"/>
      <c r="BJ218" s="277"/>
      <c r="BK218" s="277"/>
      <c r="BL218" s="277"/>
      <c r="BM218" s="277"/>
      <c r="BN218" s="277"/>
      <c r="BO218" s="277"/>
      <c r="BP218" s="277"/>
      <c r="BQ218" s="277"/>
      <c r="BR218" s="277"/>
      <c r="BS218" s="277"/>
      <c r="BT218" s="277"/>
      <c r="BU218" s="277"/>
      <c r="BV218" s="277"/>
      <c r="BW218" s="277"/>
      <c r="BX218" s="277"/>
      <c r="BY218" s="277"/>
      <c r="BZ218" s="277"/>
      <c r="CA218" s="277"/>
      <c r="CB218" s="277"/>
      <c r="CC218" s="277"/>
      <c r="CD218" s="277"/>
      <c r="CE218" s="277"/>
      <c r="CF218" s="277"/>
      <c r="CG218" s="277"/>
      <c r="CH218" s="277"/>
      <c r="CI218" s="277"/>
      <c r="CJ218" s="277"/>
      <c r="CK218" s="277"/>
      <c r="CL218" s="277"/>
      <c r="CM218" s="277"/>
      <c r="CN218" s="277"/>
      <c r="CO218" s="277"/>
      <c r="CP218" s="277"/>
      <c r="CQ218" s="277"/>
      <c r="CR218" s="277"/>
      <c r="CS218" s="277"/>
      <c r="CT218" s="277"/>
      <c r="CU218" s="277"/>
      <c r="CV218" s="277"/>
      <c r="CW218" s="277"/>
      <c r="CX218" s="277"/>
      <c r="CY218" s="277"/>
      <c r="CZ218" s="277"/>
      <c r="DA218" s="277"/>
      <c r="DB218" s="277"/>
    </row>
    <row r="219" spans="1:106" s="293" customFormat="1" ht="25.5">
      <c r="A219" s="282">
        <v>92</v>
      </c>
      <c r="B219" s="282"/>
      <c r="C219" s="282" t="s">
        <v>5637</v>
      </c>
      <c r="D219" s="282" t="s">
        <v>5622</v>
      </c>
      <c r="E219" s="282" t="s">
        <v>5638</v>
      </c>
      <c r="F219" s="282" t="s">
        <v>5639</v>
      </c>
      <c r="G219" s="295" t="s">
        <v>3748</v>
      </c>
      <c r="H219" s="284">
        <v>200</v>
      </c>
      <c r="I219" s="271"/>
      <c r="J219" s="271"/>
      <c r="K219" s="271" t="s">
        <v>5630</v>
      </c>
      <c r="L219" s="282" t="s">
        <v>5640</v>
      </c>
      <c r="M219" s="282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  <c r="AA219" s="277"/>
      <c r="AB219" s="277"/>
      <c r="AC219" s="277"/>
      <c r="AD219" s="277"/>
      <c r="AE219" s="277"/>
      <c r="AF219" s="277"/>
      <c r="AG219" s="277"/>
      <c r="AH219" s="277"/>
      <c r="AI219" s="277"/>
      <c r="AJ219" s="277"/>
      <c r="AK219" s="277"/>
      <c r="AL219" s="277"/>
      <c r="AM219" s="277"/>
      <c r="AN219" s="277"/>
      <c r="AO219" s="277"/>
      <c r="AP219" s="277"/>
      <c r="AQ219" s="277"/>
      <c r="AR219" s="277"/>
      <c r="AS219" s="277"/>
      <c r="AT219" s="277"/>
      <c r="AU219" s="277"/>
      <c r="AV219" s="277"/>
      <c r="AW219" s="277"/>
      <c r="AX219" s="277"/>
      <c r="AY219" s="277"/>
      <c r="AZ219" s="277"/>
      <c r="BA219" s="277"/>
      <c r="BB219" s="277"/>
      <c r="BC219" s="277"/>
      <c r="BD219" s="277"/>
      <c r="BE219" s="277"/>
      <c r="BF219" s="277"/>
      <c r="BG219" s="277"/>
      <c r="BH219" s="277"/>
      <c r="BI219" s="277"/>
      <c r="BJ219" s="277"/>
      <c r="BK219" s="277"/>
      <c r="BL219" s="277"/>
      <c r="BM219" s="277"/>
      <c r="BN219" s="277"/>
      <c r="BO219" s="277"/>
      <c r="BP219" s="277"/>
      <c r="BQ219" s="277"/>
      <c r="BR219" s="277"/>
      <c r="BS219" s="277"/>
      <c r="BT219" s="277"/>
      <c r="BU219" s="277"/>
      <c r="BV219" s="277"/>
      <c r="BW219" s="277"/>
      <c r="BX219" s="277"/>
      <c r="BY219" s="277"/>
      <c r="BZ219" s="277"/>
      <c r="CA219" s="277"/>
      <c r="CB219" s="277"/>
      <c r="CC219" s="277"/>
      <c r="CD219" s="277"/>
      <c r="CE219" s="277"/>
      <c r="CF219" s="277"/>
      <c r="CG219" s="277"/>
      <c r="CH219" s="277"/>
      <c r="CI219" s="277"/>
      <c r="CJ219" s="277"/>
      <c r="CK219" s="277"/>
      <c r="CL219" s="277"/>
      <c r="CM219" s="277"/>
      <c r="CN219" s="277"/>
      <c r="CO219" s="277"/>
      <c r="CP219" s="277"/>
      <c r="CQ219" s="277"/>
      <c r="CR219" s="277"/>
      <c r="CS219" s="277"/>
      <c r="CT219" s="277"/>
      <c r="CU219" s="277"/>
      <c r="CV219" s="277"/>
      <c r="CW219" s="277"/>
      <c r="CX219" s="277"/>
      <c r="CY219" s="277"/>
      <c r="CZ219" s="277"/>
      <c r="DA219" s="277"/>
      <c r="DB219" s="277"/>
    </row>
    <row r="220" spans="1:106" s="293" customFormat="1" ht="25.5">
      <c r="A220" s="282">
        <v>93</v>
      </c>
      <c r="B220" s="282"/>
      <c r="C220" s="282" t="s">
        <v>5641</v>
      </c>
      <c r="D220" s="282" t="s">
        <v>5584</v>
      </c>
      <c r="E220" s="282" t="s">
        <v>5642</v>
      </c>
      <c r="F220" s="282" t="s">
        <v>5643</v>
      </c>
      <c r="G220" s="295" t="s">
        <v>3748</v>
      </c>
      <c r="H220" s="284">
        <v>26067</v>
      </c>
      <c r="I220" s="271"/>
      <c r="J220" s="271"/>
      <c r="K220" s="271" t="s">
        <v>5625</v>
      </c>
      <c r="L220" s="282" t="s">
        <v>5644</v>
      </c>
      <c r="M220" s="282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  <c r="AA220" s="277"/>
      <c r="AB220" s="277"/>
      <c r="AC220" s="277"/>
      <c r="AD220" s="277"/>
      <c r="AE220" s="277"/>
      <c r="AF220" s="277"/>
      <c r="AG220" s="277"/>
      <c r="AH220" s="277"/>
      <c r="AI220" s="277"/>
      <c r="AJ220" s="277"/>
      <c r="AK220" s="277"/>
      <c r="AL220" s="277"/>
      <c r="AM220" s="277"/>
      <c r="AN220" s="277"/>
      <c r="AO220" s="277"/>
      <c r="AP220" s="277"/>
      <c r="AQ220" s="277"/>
      <c r="AR220" s="277"/>
      <c r="AS220" s="277"/>
      <c r="AT220" s="277"/>
      <c r="AU220" s="277"/>
      <c r="AV220" s="277"/>
      <c r="AW220" s="277"/>
      <c r="AX220" s="277"/>
      <c r="AY220" s="277"/>
      <c r="AZ220" s="277"/>
      <c r="BA220" s="277"/>
      <c r="BB220" s="277"/>
      <c r="BC220" s="277"/>
      <c r="BD220" s="277"/>
      <c r="BE220" s="277"/>
      <c r="BF220" s="277"/>
      <c r="BG220" s="277"/>
      <c r="BH220" s="277"/>
      <c r="BI220" s="277"/>
      <c r="BJ220" s="277"/>
      <c r="BK220" s="277"/>
      <c r="BL220" s="277"/>
      <c r="BM220" s="277"/>
      <c r="BN220" s="277"/>
      <c r="BO220" s="277"/>
      <c r="BP220" s="277"/>
      <c r="BQ220" s="277"/>
      <c r="BR220" s="277"/>
      <c r="BS220" s="277"/>
      <c r="BT220" s="277"/>
      <c r="BU220" s="277"/>
      <c r="BV220" s="277"/>
      <c r="BW220" s="277"/>
      <c r="BX220" s="277"/>
      <c r="BY220" s="277"/>
      <c r="BZ220" s="277"/>
      <c r="CA220" s="277"/>
      <c r="CB220" s="277"/>
      <c r="CC220" s="277"/>
      <c r="CD220" s="277"/>
      <c r="CE220" s="277"/>
      <c r="CF220" s="277"/>
      <c r="CG220" s="277"/>
      <c r="CH220" s="277"/>
      <c r="CI220" s="277"/>
      <c r="CJ220" s="277"/>
      <c r="CK220" s="277"/>
      <c r="CL220" s="277"/>
      <c r="CM220" s="277"/>
      <c r="CN220" s="277"/>
      <c r="CO220" s="277"/>
      <c r="CP220" s="277"/>
      <c r="CQ220" s="277"/>
      <c r="CR220" s="277"/>
      <c r="CS220" s="277"/>
      <c r="CT220" s="277"/>
      <c r="CU220" s="277"/>
      <c r="CV220" s="277"/>
      <c r="CW220" s="277"/>
      <c r="CX220" s="277"/>
      <c r="CY220" s="277"/>
      <c r="CZ220" s="277"/>
      <c r="DA220" s="277"/>
      <c r="DB220" s="277"/>
    </row>
    <row r="221" spans="1:106" s="293" customFormat="1" ht="25.5">
      <c r="A221" s="282"/>
      <c r="B221" s="282"/>
      <c r="C221" s="282" t="s">
        <v>5645</v>
      </c>
      <c r="D221" s="282"/>
      <c r="E221" s="282"/>
      <c r="F221" s="282"/>
      <c r="G221" s="295"/>
      <c r="H221" s="284"/>
      <c r="I221" s="271"/>
      <c r="J221" s="271"/>
      <c r="K221" s="271"/>
      <c r="L221" s="282"/>
      <c r="M221" s="282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  <c r="AA221" s="277"/>
      <c r="AB221" s="277"/>
      <c r="AC221" s="277"/>
      <c r="AD221" s="277"/>
      <c r="AE221" s="277"/>
      <c r="AF221" s="277"/>
      <c r="AG221" s="277"/>
      <c r="AH221" s="277"/>
      <c r="AI221" s="277"/>
      <c r="AJ221" s="277"/>
      <c r="AK221" s="277"/>
      <c r="AL221" s="277"/>
      <c r="AM221" s="277"/>
      <c r="AN221" s="277"/>
      <c r="AO221" s="277"/>
      <c r="AP221" s="277"/>
      <c r="AQ221" s="277"/>
      <c r="AR221" s="277"/>
      <c r="AS221" s="277"/>
      <c r="AT221" s="277"/>
      <c r="AU221" s="277"/>
      <c r="AV221" s="277"/>
      <c r="AW221" s="277"/>
      <c r="AX221" s="277"/>
      <c r="AY221" s="277"/>
      <c r="AZ221" s="277"/>
      <c r="BA221" s="277"/>
      <c r="BB221" s="277"/>
      <c r="BC221" s="277"/>
      <c r="BD221" s="277"/>
      <c r="BE221" s="277"/>
      <c r="BF221" s="277"/>
      <c r="BG221" s="277"/>
      <c r="BH221" s="277"/>
      <c r="BI221" s="277"/>
      <c r="BJ221" s="277"/>
      <c r="BK221" s="277"/>
      <c r="BL221" s="277"/>
      <c r="BM221" s="277"/>
      <c r="BN221" s="277"/>
      <c r="BO221" s="277"/>
      <c r="BP221" s="277"/>
      <c r="BQ221" s="277"/>
      <c r="BR221" s="277"/>
      <c r="BS221" s="277"/>
      <c r="BT221" s="277"/>
      <c r="BU221" s="277"/>
      <c r="BV221" s="277"/>
      <c r="BW221" s="277"/>
      <c r="BX221" s="277"/>
      <c r="BY221" s="277"/>
      <c r="BZ221" s="277"/>
      <c r="CA221" s="277"/>
      <c r="CB221" s="277"/>
      <c r="CC221" s="277"/>
      <c r="CD221" s="277"/>
      <c r="CE221" s="277"/>
      <c r="CF221" s="277"/>
      <c r="CG221" s="277"/>
      <c r="CH221" s="277"/>
      <c r="CI221" s="277"/>
      <c r="CJ221" s="277"/>
      <c r="CK221" s="277"/>
      <c r="CL221" s="277"/>
      <c r="CM221" s="277"/>
      <c r="CN221" s="277"/>
      <c r="CO221" s="277"/>
      <c r="CP221" s="277"/>
      <c r="CQ221" s="277"/>
      <c r="CR221" s="277"/>
      <c r="CS221" s="277"/>
      <c r="CT221" s="277"/>
      <c r="CU221" s="277"/>
      <c r="CV221" s="277"/>
      <c r="CW221" s="277"/>
      <c r="CX221" s="277"/>
      <c r="CY221" s="277"/>
      <c r="CZ221" s="277"/>
      <c r="DA221" s="277"/>
      <c r="DB221" s="277"/>
    </row>
    <row r="222" spans="1:106" s="293" customFormat="1" ht="25.5">
      <c r="A222" s="282">
        <v>94</v>
      </c>
      <c r="B222" s="282"/>
      <c r="C222" s="282" t="s">
        <v>5646</v>
      </c>
      <c r="D222" s="282" t="s">
        <v>5647</v>
      </c>
      <c r="E222" s="282" t="s">
        <v>5648</v>
      </c>
      <c r="F222" s="282" t="s">
        <v>5649</v>
      </c>
      <c r="G222" s="295" t="s">
        <v>989</v>
      </c>
      <c r="H222" s="284">
        <v>70500</v>
      </c>
      <c r="I222" s="271"/>
      <c r="J222" s="271"/>
      <c r="K222" s="272">
        <v>42275</v>
      </c>
      <c r="L222" s="282" t="s">
        <v>5650</v>
      </c>
      <c r="M222" s="282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  <c r="AA222" s="277"/>
      <c r="AB222" s="277"/>
      <c r="AC222" s="277"/>
      <c r="AD222" s="277"/>
      <c r="AE222" s="277"/>
      <c r="AF222" s="277"/>
      <c r="AG222" s="277"/>
      <c r="AH222" s="277"/>
      <c r="AI222" s="277"/>
      <c r="AJ222" s="277"/>
      <c r="AK222" s="277"/>
      <c r="AL222" s="277"/>
      <c r="AM222" s="277"/>
      <c r="AN222" s="277"/>
      <c r="AO222" s="277"/>
      <c r="AP222" s="277"/>
      <c r="AQ222" s="277"/>
      <c r="AR222" s="277"/>
      <c r="AS222" s="277"/>
      <c r="AT222" s="277"/>
      <c r="AU222" s="277"/>
      <c r="AV222" s="277"/>
      <c r="AW222" s="277"/>
      <c r="AX222" s="277"/>
      <c r="AY222" s="277"/>
      <c r="AZ222" s="277"/>
      <c r="BA222" s="277"/>
      <c r="BB222" s="277"/>
      <c r="BC222" s="277"/>
      <c r="BD222" s="277"/>
      <c r="BE222" s="277"/>
      <c r="BF222" s="277"/>
      <c r="BG222" s="277"/>
      <c r="BH222" s="277"/>
      <c r="BI222" s="277"/>
      <c r="BJ222" s="277"/>
      <c r="BK222" s="277"/>
      <c r="BL222" s="277"/>
      <c r="BM222" s="277"/>
      <c r="BN222" s="277"/>
      <c r="BO222" s="277"/>
      <c r="BP222" s="277"/>
      <c r="BQ222" s="277"/>
      <c r="BR222" s="277"/>
      <c r="BS222" s="277"/>
      <c r="BT222" s="277"/>
      <c r="BU222" s="277"/>
      <c r="BV222" s="277"/>
      <c r="BW222" s="277"/>
      <c r="BX222" s="277"/>
      <c r="BY222" s="277"/>
      <c r="BZ222" s="277"/>
      <c r="CA222" s="277"/>
      <c r="CB222" s="277"/>
      <c r="CC222" s="277"/>
      <c r="CD222" s="277"/>
      <c r="CE222" s="277"/>
      <c r="CF222" s="277"/>
      <c r="CG222" s="277"/>
      <c r="CH222" s="277"/>
      <c r="CI222" s="277"/>
      <c r="CJ222" s="277"/>
      <c r="CK222" s="277"/>
      <c r="CL222" s="277"/>
      <c r="CM222" s="277"/>
      <c r="CN222" s="277"/>
      <c r="CO222" s="277"/>
      <c r="CP222" s="277"/>
      <c r="CQ222" s="277"/>
      <c r="CR222" s="277"/>
      <c r="CS222" s="277"/>
      <c r="CT222" s="277"/>
      <c r="CU222" s="277"/>
      <c r="CV222" s="277"/>
      <c r="CW222" s="277"/>
      <c r="CX222" s="277"/>
      <c r="CY222" s="277"/>
      <c r="CZ222" s="277"/>
      <c r="DA222" s="277"/>
      <c r="DB222" s="277"/>
    </row>
    <row r="223" spans="1:106" s="293" customFormat="1" ht="25.5">
      <c r="A223" s="282">
        <v>95</v>
      </c>
      <c r="B223" s="282"/>
      <c r="C223" s="282" t="s">
        <v>5651</v>
      </c>
      <c r="D223" s="282" t="s">
        <v>5622</v>
      </c>
      <c r="E223" s="282" t="s">
        <v>5652</v>
      </c>
      <c r="F223" s="282" t="s">
        <v>5653</v>
      </c>
      <c r="G223" s="295" t="s">
        <v>1444</v>
      </c>
      <c r="H223" s="284">
        <v>2100</v>
      </c>
      <c r="I223" s="271"/>
      <c r="J223" s="271"/>
      <c r="K223" s="271" t="s">
        <v>5615</v>
      </c>
      <c r="L223" s="282" t="s">
        <v>5654</v>
      </c>
      <c r="M223" s="282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  <c r="AA223" s="277"/>
      <c r="AB223" s="277"/>
      <c r="AC223" s="277"/>
      <c r="AD223" s="277"/>
      <c r="AE223" s="277"/>
      <c r="AF223" s="277"/>
      <c r="AG223" s="277"/>
      <c r="AH223" s="277"/>
      <c r="AI223" s="277"/>
      <c r="AJ223" s="277"/>
      <c r="AK223" s="277"/>
      <c r="AL223" s="277"/>
      <c r="AM223" s="277"/>
      <c r="AN223" s="277"/>
      <c r="AO223" s="277"/>
      <c r="AP223" s="277"/>
      <c r="AQ223" s="277"/>
      <c r="AR223" s="277"/>
      <c r="AS223" s="277"/>
      <c r="AT223" s="277"/>
      <c r="AU223" s="277"/>
      <c r="AV223" s="277"/>
      <c r="AW223" s="277"/>
      <c r="AX223" s="277"/>
      <c r="AY223" s="277"/>
      <c r="AZ223" s="277"/>
      <c r="BA223" s="277"/>
      <c r="BB223" s="277"/>
      <c r="BC223" s="277"/>
      <c r="BD223" s="277"/>
      <c r="BE223" s="277"/>
      <c r="BF223" s="277"/>
      <c r="BG223" s="277"/>
      <c r="BH223" s="277"/>
      <c r="BI223" s="277"/>
      <c r="BJ223" s="277"/>
      <c r="BK223" s="277"/>
      <c r="BL223" s="277"/>
      <c r="BM223" s="277"/>
      <c r="BN223" s="277"/>
      <c r="BO223" s="277"/>
      <c r="BP223" s="277"/>
      <c r="BQ223" s="277"/>
      <c r="BR223" s="277"/>
      <c r="BS223" s="277"/>
      <c r="BT223" s="277"/>
      <c r="BU223" s="277"/>
      <c r="BV223" s="277"/>
      <c r="BW223" s="277"/>
      <c r="BX223" s="277"/>
      <c r="BY223" s="277"/>
      <c r="BZ223" s="277"/>
      <c r="CA223" s="277"/>
      <c r="CB223" s="277"/>
      <c r="CC223" s="277"/>
      <c r="CD223" s="277"/>
      <c r="CE223" s="277"/>
      <c r="CF223" s="277"/>
      <c r="CG223" s="277"/>
      <c r="CH223" s="277"/>
      <c r="CI223" s="277"/>
      <c r="CJ223" s="277"/>
      <c r="CK223" s="277"/>
      <c r="CL223" s="277"/>
      <c r="CM223" s="277"/>
      <c r="CN223" s="277"/>
      <c r="CO223" s="277"/>
      <c r="CP223" s="277"/>
      <c r="CQ223" s="277"/>
      <c r="CR223" s="277"/>
      <c r="CS223" s="277"/>
      <c r="CT223" s="277"/>
      <c r="CU223" s="277"/>
      <c r="CV223" s="277"/>
      <c r="CW223" s="277"/>
      <c r="CX223" s="277"/>
      <c r="CY223" s="277"/>
      <c r="CZ223" s="277"/>
      <c r="DA223" s="277"/>
      <c r="DB223" s="277"/>
    </row>
    <row r="224" spans="1:106" s="293" customFormat="1" ht="25.5">
      <c r="A224" s="282">
        <v>96</v>
      </c>
      <c r="B224" s="282"/>
      <c r="C224" s="282" t="s">
        <v>5655</v>
      </c>
      <c r="D224" s="282" t="s">
        <v>5622</v>
      </c>
      <c r="E224" s="282" t="s">
        <v>5656</v>
      </c>
      <c r="F224" s="282" t="s">
        <v>5657</v>
      </c>
      <c r="G224" s="295" t="s">
        <v>1444</v>
      </c>
      <c r="H224" s="284">
        <v>500</v>
      </c>
      <c r="I224" s="271"/>
      <c r="J224" s="271"/>
      <c r="K224" s="271" t="s">
        <v>5625</v>
      </c>
      <c r="L224" s="282" t="s">
        <v>5658</v>
      </c>
      <c r="M224" s="282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  <c r="AA224" s="277"/>
      <c r="AB224" s="277"/>
      <c r="AC224" s="277"/>
      <c r="AD224" s="277"/>
      <c r="AE224" s="277"/>
      <c r="AF224" s="277"/>
      <c r="AG224" s="277"/>
      <c r="AH224" s="277"/>
      <c r="AI224" s="277"/>
      <c r="AJ224" s="277"/>
      <c r="AK224" s="277"/>
      <c r="AL224" s="277"/>
      <c r="AM224" s="277"/>
      <c r="AN224" s="277"/>
      <c r="AO224" s="277"/>
      <c r="AP224" s="277"/>
      <c r="AQ224" s="277"/>
      <c r="AR224" s="277"/>
      <c r="AS224" s="277"/>
      <c r="AT224" s="277"/>
      <c r="AU224" s="277"/>
      <c r="AV224" s="277"/>
      <c r="AW224" s="277"/>
      <c r="AX224" s="277"/>
      <c r="AY224" s="277"/>
      <c r="AZ224" s="277"/>
      <c r="BA224" s="277"/>
      <c r="BB224" s="277"/>
      <c r="BC224" s="277"/>
      <c r="BD224" s="277"/>
      <c r="BE224" s="277"/>
      <c r="BF224" s="277"/>
      <c r="BG224" s="277"/>
      <c r="BH224" s="277"/>
      <c r="BI224" s="277"/>
      <c r="BJ224" s="277"/>
      <c r="BK224" s="277"/>
      <c r="BL224" s="277"/>
      <c r="BM224" s="277"/>
      <c r="BN224" s="277"/>
      <c r="BO224" s="277"/>
      <c r="BP224" s="277"/>
      <c r="BQ224" s="277"/>
      <c r="BR224" s="277"/>
      <c r="BS224" s="277"/>
      <c r="BT224" s="277"/>
      <c r="BU224" s="277"/>
      <c r="BV224" s="277"/>
      <c r="BW224" s="277"/>
      <c r="BX224" s="277"/>
      <c r="BY224" s="277"/>
      <c r="BZ224" s="277"/>
      <c r="CA224" s="277"/>
      <c r="CB224" s="277"/>
      <c r="CC224" s="277"/>
      <c r="CD224" s="277"/>
      <c r="CE224" s="277"/>
      <c r="CF224" s="277"/>
      <c r="CG224" s="277"/>
      <c r="CH224" s="277"/>
      <c r="CI224" s="277"/>
      <c r="CJ224" s="277"/>
      <c r="CK224" s="277"/>
      <c r="CL224" s="277"/>
      <c r="CM224" s="277"/>
      <c r="CN224" s="277"/>
      <c r="CO224" s="277"/>
      <c r="CP224" s="277"/>
      <c r="CQ224" s="277"/>
      <c r="CR224" s="277"/>
      <c r="CS224" s="277"/>
      <c r="CT224" s="277"/>
      <c r="CU224" s="277"/>
      <c r="CV224" s="277"/>
      <c r="CW224" s="277"/>
      <c r="CX224" s="277"/>
      <c r="CY224" s="277"/>
      <c r="CZ224" s="277"/>
      <c r="DA224" s="277"/>
      <c r="DB224" s="277"/>
    </row>
    <row r="225" spans="1:106" s="293" customFormat="1" ht="25.5">
      <c r="A225" s="282">
        <v>97</v>
      </c>
      <c r="B225" s="282"/>
      <c r="C225" s="282" t="s">
        <v>5659</v>
      </c>
      <c r="D225" s="282" t="s">
        <v>5479</v>
      </c>
      <c r="E225" s="282" t="s">
        <v>5660</v>
      </c>
      <c r="F225" s="282" t="s">
        <v>5661</v>
      </c>
      <c r="G225" s="295" t="s">
        <v>1444</v>
      </c>
      <c r="H225" s="284">
        <v>200</v>
      </c>
      <c r="I225" s="271"/>
      <c r="J225" s="271"/>
      <c r="K225" s="271" t="s">
        <v>5625</v>
      </c>
      <c r="L225" s="282" t="s">
        <v>5662</v>
      </c>
      <c r="M225" s="282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  <c r="AA225" s="277"/>
      <c r="AB225" s="277"/>
      <c r="AC225" s="277"/>
      <c r="AD225" s="277"/>
      <c r="AE225" s="277"/>
      <c r="AF225" s="277"/>
      <c r="AG225" s="277"/>
      <c r="AH225" s="277"/>
      <c r="AI225" s="277"/>
      <c r="AJ225" s="277"/>
      <c r="AK225" s="277"/>
      <c r="AL225" s="277"/>
      <c r="AM225" s="277"/>
      <c r="AN225" s="277"/>
      <c r="AO225" s="277"/>
      <c r="AP225" s="277"/>
      <c r="AQ225" s="277"/>
      <c r="AR225" s="277"/>
      <c r="AS225" s="277"/>
      <c r="AT225" s="277"/>
      <c r="AU225" s="277"/>
      <c r="AV225" s="277"/>
      <c r="AW225" s="277"/>
      <c r="AX225" s="277"/>
      <c r="AY225" s="277"/>
      <c r="AZ225" s="277"/>
      <c r="BA225" s="277"/>
      <c r="BB225" s="277"/>
      <c r="BC225" s="277"/>
      <c r="BD225" s="277"/>
      <c r="BE225" s="277"/>
      <c r="BF225" s="277"/>
      <c r="BG225" s="277"/>
      <c r="BH225" s="277"/>
      <c r="BI225" s="277"/>
      <c r="BJ225" s="277"/>
      <c r="BK225" s="277"/>
      <c r="BL225" s="277"/>
      <c r="BM225" s="277"/>
      <c r="BN225" s="277"/>
      <c r="BO225" s="277"/>
      <c r="BP225" s="277"/>
      <c r="BQ225" s="277"/>
      <c r="BR225" s="277"/>
      <c r="BS225" s="277"/>
      <c r="BT225" s="277"/>
      <c r="BU225" s="277"/>
      <c r="BV225" s="277"/>
      <c r="BW225" s="277"/>
      <c r="BX225" s="277"/>
      <c r="BY225" s="277"/>
      <c r="BZ225" s="277"/>
      <c r="CA225" s="277"/>
      <c r="CB225" s="277"/>
      <c r="CC225" s="277"/>
      <c r="CD225" s="277"/>
      <c r="CE225" s="277"/>
      <c r="CF225" s="277"/>
      <c r="CG225" s="277"/>
      <c r="CH225" s="277"/>
      <c r="CI225" s="277"/>
      <c r="CJ225" s="277"/>
      <c r="CK225" s="277"/>
      <c r="CL225" s="277"/>
      <c r="CM225" s="277"/>
      <c r="CN225" s="277"/>
      <c r="CO225" s="277"/>
      <c r="CP225" s="277"/>
      <c r="CQ225" s="277"/>
      <c r="CR225" s="277"/>
      <c r="CS225" s="277"/>
      <c r="CT225" s="277"/>
      <c r="CU225" s="277"/>
      <c r="CV225" s="277"/>
      <c r="CW225" s="277"/>
      <c r="CX225" s="277"/>
      <c r="CY225" s="277"/>
      <c r="CZ225" s="277"/>
      <c r="DA225" s="277"/>
      <c r="DB225" s="277"/>
    </row>
    <row r="226" spans="1:106" s="293" customFormat="1" ht="12.75">
      <c r="A226" s="282"/>
      <c r="B226" s="282"/>
      <c r="C226" s="282"/>
      <c r="D226" s="282"/>
      <c r="E226" s="282"/>
      <c r="F226" s="282"/>
      <c r="G226" s="295" t="s">
        <v>977</v>
      </c>
      <c r="H226" s="284">
        <v>4000</v>
      </c>
      <c r="I226" s="271"/>
      <c r="J226" s="271"/>
      <c r="K226" s="271"/>
      <c r="L226" s="282"/>
      <c r="M226" s="282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77"/>
      <c r="AN226" s="277"/>
      <c r="AO226" s="277"/>
      <c r="AP226" s="277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77"/>
      <c r="BA226" s="277"/>
      <c r="BB226" s="277"/>
      <c r="BC226" s="277"/>
      <c r="BD226" s="277"/>
      <c r="BE226" s="277"/>
      <c r="BF226" s="277"/>
      <c r="BG226" s="277"/>
      <c r="BH226" s="277"/>
      <c r="BI226" s="277"/>
      <c r="BJ226" s="277"/>
      <c r="BK226" s="277"/>
      <c r="BL226" s="277"/>
      <c r="BM226" s="277"/>
      <c r="BN226" s="277"/>
      <c r="BO226" s="277"/>
      <c r="BP226" s="277"/>
      <c r="BQ226" s="277"/>
      <c r="BR226" s="277"/>
      <c r="BS226" s="277"/>
      <c r="BT226" s="277"/>
      <c r="BU226" s="277"/>
      <c r="BV226" s="277"/>
      <c r="BW226" s="277"/>
      <c r="BX226" s="277"/>
      <c r="BY226" s="277"/>
      <c r="BZ226" s="277"/>
      <c r="CA226" s="277"/>
      <c r="CB226" s="277"/>
      <c r="CC226" s="277"/>
      <c r="CD226" s="277"/>
      <c r="CE226" s="277"/>
      <c r="CF226" s="277"/>
      <c r="CG226" s="277"/>
      <c r="CH226" s="277"/>
      <c r="CI226" s="277"/>
      <c r="CJ226" s="277"/>
      <c r="CK226" s="277"/>
      <c r="CL226" s="277"/>
      <c r="CM226" s="277"/>
      <c r="CN226" s="277"/>
      <c r="CO226" s="277"/>
      <c r="CP226" s="277"/>
      <c r="CQ226" s="277"/>
      <c r="CR226" s="277"/>
      <c r="CS226" s="277"/>
      <c r="CT226" s="277"/>
      <c r="CU226" s="277"/>
      <c r="CV226" s="277"/>
      <c r="CW226" s="277"/>
      <c r="CX226" s="277"/>
      <c r="CY226" s="277"/>
      <c r="CZ226" s="277"/>
      <c r="DA226" s="277"/>
      <c r="DB226" s="277"/>
    </row>
    <row r="227" spans="1:106" s="293" customFormat="1" ht="12.75">
      <c r="A227" s="282"/>
      <c r="B227" s="282"/>
      <c r="C227" s="282"/>
      <c r="D227" s="282"/>
      <c r="E227" s="282"/>
      <c r="F227" s="282"/>
      <c r="G227" s="295" t="s">
        <v>5663</v>
      </c>
      <c r="H227" s="284">
        <v>1100</v>
      </c>
      <c r="I227" s="271"/>
      <c r="J227" s="271"/>
      <c r="K227" s="271"/>
      <c r="L227" s="282"/>
      <c r="M227" s="282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  <c r="AA227" s="277"/>
      <c r="AB227" s="277"/>
      <c r="AC227" s="277"/>
      <c r="AD227" s="277"/>
      <c r="AE227" s="277"/>
      <c r="AF227" s="277"/>
      <c r="AG227" s="277"/>
      <c r="AH227" s="277"/>
      <c r="AI227" s="277"/>
      <c r="AJ227" s="277"/>
      <c r="AK227" s="277"/>
      <c r="AL227" s="277"/>
      <c r="AM227" s="277"/>
      <c r="AN227" s="277"/>
      <c r="AO227" s="277"/>
      <c r="AP227" s="277"/>
      <c r="AQ227" s="277"/>
      <c r="AR227" s="277"/>
      <c r="AS227" s="277"/>
      <c r="AT227" s="277"/>
      <c r="AU227" s="277"/>
      <c r="AV227" s="277"/>
      <c r="AW227" s="277"/>
      <c r="AX227" s="277"/>
      <c r="AY227" s="277"/>
      <c r="AZ227" s="277"/>
      <c r="BA227" s="277"/>
      <c r="BB227" s="277"/>
      <c r="BC227" s="277"/>
      <c r="BD227" s="277"/>
      <c r="BE227" s="277"/>
      <c r="BF227" s="277"/>
      <c r="BG227" s="277"/>
      <c r="BH227" s="277"/>
      <c r="BI227" s="277"/>
      <c r="BJ227" s="277"/>
      <c r="BK227" s="277"/>
      <c r="BL227" s="277"/>
      <c r="BM227" s="277"/>
      <c r="BN227" s="277"/>
      <c r="BO227" s="277"/>
      <c r="BP227" s="277"/>
      <c r="BQ227" s="277"/>
      <c r="BR227" s="277"/>
      <c r="BS227" s="277"/>
      <c r="BT227" s="277"/>
      <c r="BU227" s="277"/>
      <c r="BV227" s="277"/>
      <c r="BW227" s="277"/>
      <c r="BX227" s="277"/>
      <c r="BY227" s="277"/>
      <c r="BZ227" s="277"/>
      <c r="CA227" s="277"/>
      <c r="CB227" s="277"/>
      <c r="CC227" s="277"/>
      <c r="CD227" s="277"/>
      <c r="CE227" s="277"/>
      <c r="CF227" s="277"/>
      <c r="CG227" s="277"/>
      <c r="CH227" s="277"/>
      <c r="CI227" s="277"/>
      <c r="CJ227" s="277"/>
      <c r="CK227" s="277"/>
      <c r="CL227" s="277"/>
      <c r="CM227" s="277"/>
      <c r="CN227" s="277"/>
      <c r="CO227" s="277"/>
      <c r="CP227" s="277"/>
      <c r="CQ227" s="277"/>
      <c r="CR227" s="277"/>
      <c r="CS227" s="277"/>
      <c r="CT227" s="277"/>
      <c r="CU227" s="277"/>
      <c r="CV227" s="277"/>
      <c r="CW227" s="277"/>
      <c r="CX227" s="277"/>
      <c r="CY227" s="277"/>
      <c r="CZ227" s="277"/>
      <c r="DA227" s="277"/>
      <c r="DB227" s="277"/>
    </row>
    <row r="228" spans="1:106" s="293" customFormat="1" ht="25.5">
      <c r="A228" s="282">
        <v>99</v>
      </c>
      <c r="B228" s="282"/>
      <c r="C228" s="282" t="s">
        <v>5664</v>
      </c>
      <c r="D228" s="282" t="s">
        <v>5518</v>
      </c>
      <c r="E228" s="282" t="s">
        <v>5665</v>
      </c>
      <c r="F228" s="282" t="s">
        <v>5666</v>
      </c>
      <c r="G228" s="295" t="s">
        <v>5667</v>
      </c>
      <c r="H228" s="284">
        <v>100</v>
      </c>
      <c r="I228" s="271"/>
      <c r="J228" s="271"/>
      <c r="K228" s="271" t="s">
        <v>5630</v>
      </c>
      <c r="L228" s="282" t="s">
        <v>5668</v>
      </c>
      <c r="M228" s="282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  <c r="AA228" s="277"/>
      <c r="AB228" s="277"/>
      <c r="AC228" s="277"/>
      <c r="AD228" s="277"/>
      <c r="AE228" s="277"/>
      <c r="AF228" s="277"/>
      <c r="AG228" s="277"/>
      <c r="AH228" s="277"/>
      <c r="AI228" s="277"/>
      <c r="AJ228" s="277"/>
      <c r="AK228" s="277"/>
      <c r="AL228" s="277"/>
      <c r="AM228" s="277"/>
      <c r="AN228" s="277"/>
      <c r="AO228" s="277"/>
      <c r="AP228" s="277"/>
      <c r="AQ228" s="277"/>
      <c r="AR228" s="277"/>
      <c r="AS228" s="277"/>
      <c r="AT228" s="277"/>
      <c r="AU228" s="277"/>
      <c r="AV228" s="277"/>
      <c r="AW228" s="277"/>
      <c r="AX228" s="277"/>
      <c r="AY228" s="277"/>
      <c r="AZ228" s="277"/>
      <c r="BA228" s="277"/>
      <c r="BB228" s="277"/>
      <c r="BC228" s="277"/>
      <c r="BD228" s="277"/>
      <c r="BE228" s="277"/>
      <c r="BF228" s="277"/>
      <c r="BG228" s="277"/>
      <c r="BH228" s="277"/>
      <c r="BI228" s="277"/>
      <c r="BJ228" s="277"/>
      <c r="BK228" s="277"/>
      <c r="BL228" s="277"/>
      <c r="BM228" s="277"/>
      <c r="BN228" s="277"/>
      <c r="BO228" s="277"/>
      <c r="BP228" s="277"/>
      <c r="BQ228" s="277"/>
      <c r="BR228" s="277"/>
      <c r="BS228" s="277"/>
      <c r="BT228" s="277"/>
      <c r="BU228" s="277"/>
      <c r="BV228" s="277"/>
      <c r="BW228" s="277"/>
      <c r="BX228" s="277"/>
      <c r="BY228" s="277"/>
      <c r="BZ228" s="277"/>
      <c r="CA228" s="277"/>
      <c r="CB228" s="277"/>
      <c r="CC228" s="277"/>
      <c r="CD228" s="277"/>
      <c r="CE228" s="277"/>
      <c r="CF228" s="277"/>
      <c r="CG228" s="277"/>
      <c r="CH228" s="277"/>
      <c r="CI228" s="277"/>
      <c r="CJ228" s="277"/>
      <c r="CK228" s="277"/>
      <c r="CL228" s="277"/>
      <c r="CM228" s="277"/>
      <c r="CN228" s="277"/>
      <c r="CO228" s="277"/>
      <c r="CP228" s="277"/>
      <c r="CQ228" s="277"/>
      <c r="CR228" s="277"/>
      <c r="CS228" s="277"/>
      <c r="CT228" s="277"/>
      <c r="CU228" s="277"/>
      <c r="CV228" s="277"/>
      <c r="CW228" s="277"/>
      <c r="CX228" s="277"/>
      <c r="CY228" s="277"/>
      <c r="CZ228" s="277"/>
      <c r="DA228" s="277"/>
      <c r="DB228" s="277"/>
    </row>
    <row r="229" spans="1:106" s="293" customFormat="1" ht="12.75">
      <c r="A229" s="282"/>
      <c r="B229" s="282"/>
      <c r="C229" s="282"/>
      <c r="D229" s="282"/>
      <c r="E229" s="282"/>
      <c r="F229" s="282"/>
      <c r="G229" s="295" t="s">
        <v>3531</v>
      </c>
      <c r="H229" s="284">
        <v>28800</v>
      </c>
      <c r="I229" s="271"/>
      <c r="J229" s="271"/>
      <c r="K229" s="271"/>
      <c r="L229" s="282"/>
      <c r="M229" s="282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  <c r="AA229" s="277"/>
      <c r="AB229" s="277"/>
      <c r="AC229" s="277"/>
      <c r="AD229" s="277"/>
      <c r="AE229" s="277"/>
      <c r="AF229" s="277"/>
      <c r="AG229" s="277"/>
      <c r="AH229" s="277"/>
      <c r="AI229" s="277"/>
      <c r="AJ229" s="277"/>
      <c r="AK229" s="277"/>
      <c r="AL229" s="277"/>
      <c r="AM229" s="277"/>
      <c r="AN229" s="277"/>
      <c r="AO229" s="277"/>
      <c r="AP229" s="277"/>
      <c r="AQ229" s="277"/>
      <c r="AR229" s="277"/>
      <c r="AS229" s="277"/>
      <c r="AT229" s="277"/>
      <c r="AU229" s="277"/>
      <c r="AV229" s="277"/>
      <c r="AW229" s="277"/>
      <c r="AX229" s="277"/>
      <c r="AY229" s="277"/>
      <c r="AZ229" s="277"/>
      <c r="BA229" s="277"/>
      <c r="BB229" s="277"/>
      <c r="BC229" s="277"/>
      <c r="BD229" s="277"/>
      <c r="BE229" s="277"/>
      <c r="BF229" s="277"/>
      <c r="BG229" s="277"/>
      <c r="BH229" s="277"/>
      <c r="BI229" s="277"/>
      <c r="BJ229" s="277"/>
      <c r="BK229" s="277"/>
      <c r="BL229" s="277"/>
      <c r="BM229" s="277"/>
      <c r="BN229" s="277"/>
      <c r="BO229" s="277"/>
      <c r="BP229" s="277"/>
      <c r="BQ229" s="277"/>
      <c r="BR229" s="277"/>
      <c r="BS229" s="277"/>
      <c r="BT229" s="277"/>
      <c r="BU229" s="277"/>
      <c r="BV229" s="277"/>
      <c r="BW229" s="277"/>
      <c r="BX229" s="277"/>
      <c r="BY229" s="277"/>
      <c r="BZ229" s="277"/>
      <c r="CA229" s="277"/>
      <c r="CB229" s="277"/>
      <c r="CC229" s="277"/>
      <c r="CD229" s="277"/>
      <c r="CE229" s="277"/>
      <c r="CF229" s="277"/>
      <c r="CG229" s="277"/>
      <c r="CH229" s="277"/>
      <c r="CI229" s="277"/>
      <c r="CJ229" s="277"/>
      <c r="CK229" s="277"/>
      <c r="CL229" s="277"/>
      <c r="CM229" s="277"/>
      <c r="CN229" s="277"/>
      <c r="CO229" s="277"/>
      <c r="CP229" s="277"/>
      <c r="CQ229" s="277"/>
      <c r="CR229" s="277"/>
      <c r="CS229" s="277"/>
      <c r="CT229" s="277"/>
      <c r="CU229" s="277"/>
      <c r="CV229" s="277"/>
      <c r="CW229" s="277"/>
      <c r="CX229" s="277"/>
      <c r="CY229" s="277"/>
      <c r="CZ229" s="277"/>
      <c r="DA229" s="277"/>
      <c r="DB229" s="277"/>
    </row>
    <row r="230" spans="1:106" s="293" customFormat="1" ht="25.5">
      <c r="A230" s="282">
        <v>100</v>
      </c>
      <c r="B230" s="282"/>
      <c r="C230" s="282" t="s">
        <v>4394</v>
      </c>
      <c r="D230" s="282" t="s">
        <v>5669</v>
      </c>
      <c r="E230" s="282" t="s">
        <v>5670</v>
      </c>
      <c r="F230" s="282" t="s">
        <v>5671</v>
      </c>
      <c r="G230" s="295" t="s">
        <v>4036</v>
      </c>
      <c r="H230" s="284">
        <v>13195</v>
      </c>
      <c r="I230" s="271"/>
      <c r="J230" s="271"/>
      <c r="K230" s="272">
        <v>42271</v>
      </c>
      <c r="L230" s="282" t="s">
        <v>5672</v>
      </c>
      <c r="M230" s="282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  <c r="AA230" s="277"/>
      <c r="AB230" s="277"/>
      <c r="AC230" s="277"/>
      <c r="AD230" s="277"/>
      <c r="AE230" s="277"/>
      <c r="AF230" s="277"/>
      <c r="AG230" s="277"/>
      <c r="AH230" s="277"/>
      <c r="AI230" s="277"/>
      <c r="AJ230" s="277"/>
      <c r="AK230" s="277"/>
      <c r="AL230" s="277"/>
      <c r="AM230" s="277"/>
      <c r="AN230" s="277"/>
      <c r="AO230" s="277"/>
      <c r="AP230" s="277"/>
      <c r="AQ230" s="277"/>
      <c r="AR230" s="277"/>
      <c r="AS230" s="277"/>
      <c r="AT230" s="277"/>
      <c r="AU230" s="277"/>
      <c r="AV230" s="277"/>
      <c r="AW230" s="277"/>
      <c r="AX230" s="277"/>
      <c r="AY230" s="277"/>
      <c r="AZ230" s="277"/>
      <c r="BA230" s="277"/>
      <c r="BB230" s="277"/>
      <c r="BC230" s="277"/>
      <c r="BD230" s="277"/>
      <c r="BE230" s="277"/>
      <c r="BF230" s="277"/>
      <c r="BG230" s="277"/>
      <c r="BH230" s="277"/>
      <c r="BI230" s="277"/>
      <c r="BJ230" s="277"/>
      <c r="BK230" s="277"/>
      <c r="BL230" s="277"/>
      <c r="BM230" s="277"/>
      <c r="BN230" s="277"/>
      <c r="BO230" s="277"/>
      <c r="BP230" s="277"/>
      <c r="BQ230" s="277"/>
      <c r="BR230" s="277"/>
      <c r="BS230" s="277"/>
      <c r="BT230" s="277"/>
      <c r="BU230" s="277"/>
      <c r="BV230" s="277"/>
      <c r="BW230" s="277"/>
      <c r="BX230" s="277"/>
      <c r="BY230" s="277"/>
      <c r="BZ230" s="277"/>
      <c r="CA230" s="277"/>
      <c r="CB230" s="277"/>
      <c r="CC230" s="277"/>
      <c r="CD230" s="277"/>
      <c r="CE230" s="277"/>
      <c r="CF230" s="277"/>
      <c r="CG230" s="277"/>
      <c r="CH230" s="277"/>
      <c r="CI230" s="277"/>
      <c r="CJ230" s="277"/>
      <c r="CK230" s="277"/>
      <c r="CL230" s="277"/>
      <c r="CM230" s="277"/>
      <c r="CN230" s="277"/>
      <c r="CO230" s="277"/>
      <c r="CP230" s="277"/>
      <c r="CQ230" s="277"/>
      <c r="CR230" s="277"/>
      <c r="CS230" s="277"/>
      <c r="CT230" s="277"/>
      <c r="CU230" s="277"/>
      <c r="CV230" s="277"/>
      <c r="CW230" s="277"/>
      <c r="CX230" s="277"/>
      <c r="CY230" s="277"/>
      <c r="CZ230" s="277"/>
      <c r="DA230" s="277"/>
      <c r="DB230" s="277"/>
    </row>
    <row r="231" spans="1:106" s="293" customFormat="1" ht="25.5">
      <c r="A231" s="282">
        <v>102</v>
      </c>
      <c r="B231" s="282"/>
      <c r="C231" s="282" t="s">
        <v>5673</v>
      </c>
      <c r="D231" s="282" t="s">
        <v>5622</v>
      </c>
      <c r="E231" s="282" t="s">
        <v>5674</v>
      </c>
      <c r="F231" s="282" t="s">
        <v>5675</v>
      </c>
      <c r="G231" s="295" t="s">
        <v>1128</v>
      </c>
      <c r="H231" s="284">
        <v>4765</v>
      </c>
      <c r="I231" s="271"/>
      <c r="J231" s="271"/>
      <c r="K231" s="271" t="s">
        <v>5676</v>
      </c>
      <c r="L231" s="282" t="s">
        <v>5677</v>
      </c>
      <c r="M231" s="282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  <c r="AA231" s="277"/>
      <c r="AB231" s="277"/>
      <c r="AC231" s="277"/>
      <c r="AD231" s="277"/>
      <c r="AE231" s="277"/>
      <c r="AF231" s="277"/>
      <c r="AG231" s="277"/>
      <c r="AH231" s="277"/>
      <c r="AI231" s="277"/>
      <c r="AJ231" s="277"/>
      <c r="AK231" s="277"/>
      <c r="AL231" s="277"/>
      <c r="AM231" s="277"/>
      <c r="AN231" s="277"/>
      <c r="AO231" s="277"/>
      <c r="AP231" s="277"/>
      <c r="AQ231" s="277"/>
      <c r="AR231" s="277"/>
      <c r="AS231" s="277"/>
      <c r="AT231" s="277"/>
      <c r="AU231" s="277"/>
      <c r="AV231" s="277"/>
      <c r="AW231" s="277"/>
      <c r="AX231" s="277"/>
      <c r="AY231" s="277"/>
      <c r="AZ231" s="277"/>
      <c r="BA231" s="277"/>
      <c r="BB231" s="277"/>
      <c r="BC231" s="277"/>
      <c r="BD231" s="277"/>
      <c r="BE231" s="277"/>
      <c r="BF231" s="277"/>
      <c r="BG231" s="277"/>
      <c r="BH231" s="277"/>
      <c r="BI231" s="277"/>
      <c r="BJ231" s="277"/>
      <c r="BK231" s="277"/>
      <c r="BL231" s="277"/>
      <c r="BM231" s="277"/>
      <c r="BN231" s="277"/>
      <c r="BO231" s="277"/>
      <c r="BP231" s="277"/>
      <c r="BQ231" s="277"/>
      <c r="BR231" s="277"/>
      <c r="BS231" s="277"/>
      <c r="BT231" s="277"/>
      <c r="BU231" s="277"/>
      <c r="BV231" s="277"/>
      <c r="BW231" s="277"/>
      <c r="BX231" s="277"/>
      <c r="BY231" s="277"/>
      <c r="BZ231" s="277"/>
      <c r="CA231" s="277"/>
      <c r="CB231" s="277"/>
      <c r="CC231" s="277"/>
      <c r="CD231" s="277"/>
      <c r="CE231" s="277"/>
      <c r="CF231" s="277"/>
      <c r="CG231" s="277"/>
      <c r="CH231" s="277"/>
      <c r="CI231" s="277"/>
      <c r="CJ231" s="277"/>
      <c r="CK231" s="277"/>
      <c r="CL231" s="277"/>
      <c r="CM231" s="277"/>
      <c r="CN231" s="277"/>
      <c r="CO231" s="277"/>
      <c r="CP231" s="277"/>
      <c r="CQ231" s="277"/>
      <c r="CR231" s="277"/>
      <c r="CS231" s="277"/>
      <c r="CT231" s="277"/>
      <c r="CU231" s="277"/>
      <c r="CV231" s="277"/>
      <c r="CW231" s="277"/>
      <c r="CX231" s="277"/>
      <c r="CY231" s="277"/>
      <c r="CZ231" s="277"/>
      <c r="DA231" s="277"/>
      <c r="DB231" s="277"/>
    </row>
    <row r="232" spans="1:106" s="293" customFormat="1" ht="25.5">
      <c r="A232" s="282">
        <v>104</v>
      </c>
      <c r="B232" s="282"/>
      <c r="C232" s="282" t="s">
        <v>5678</v>
      </c>
      <c r="D232" s="282" t="s">
        <v>5470</v>
      </c>
      <c r="E232" s="282" t="s">
        <v>5679</v>
      </c>
      <c r="F232" s="282" t="s">
        <v>5680</v>
      </c>
      <c r="G232" s="295" t="s">
        <v>1444</v>
      </c>
      <c r="H232" s="284">
        <v>11901</v>
      </c>
      <c r="I232" s="271"/>
      <c r="J232" s="271"/>
      <c r="K232" s="271" t="s">
        <v>5630</v>
      </c>
      <c r="L232" s="282" t="s">
        <v>5681</v>
      </c>
      <c r="M232" s="282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  <c r="AT232" s="277"/>
      <c r="AU232" s="277"/>
      <c r="AV232" s="277"/>
      <c r="AW232" s="277"/>
      <c r="AX232" s="277"/>
      <c r="AY232" s="277"/>
      <c r="AZ232" s="277"/>
      <c r="BA232" s="277"/>
      <c r="BB232" s="277"/>
      <c r="BC232" s="277"/>
      <c r="BD232" s="277"/>
      <c r="BE232" s="277"/>
      <c r="BF232" s="277"/>
      <c r="BG232" s="277"/>
      <c r="BH232" s="277"/>
      <c r="BI232" s="277"/>
      <c r="BJ232" s="277"/>
      <c r="BK232" s="277"/>
      <c r="BL232" s="277"/>
      <c r="BM232" s="277"/>
      <c r="BN232" s="277"/>
      <c r="BO232" s="277"/>
      <c r="BP232" s="277"/>
      <c r="BQ232" s="277"/>
      <c r="BR232" s="277"/>
      <c r="BS232" s="277"/>
      <c r="BT232" s="277"/>
      <c r="BU232" s="277"/>
      <c r="BV232" s="277"/>
      <c r="BW232" s="277"/>
      <c r="BX232" s="277"/>
      <c r="BY232" s="277"/>
      <c r="BZ232" s="277"/>
      <c r="CA232" s="277"/>
      <c r="CB232" s="277"/>
      <c r="CC232" s="277"/>
      <c r="CD232" s="277"/>
      <c r="CE232" s="277"/>
      <c r="CF232" s="277"/>
      <c r="CG232" s="277"/>
      <c r="CH232" s="277"/>
      <c r="CI232" s="277"/>
      <c r="CJ232" s="277"/>
      <c r="CK232" s="277"/>
      <c r="CL232" s="277"/>
      <c r="CM232" s="277"/>
      <c r="CN232" s="277"/>
      <c r="CO232" s="277"/>
      <c r="CP232" s="277"/>
      <c r="CQ232" s="277"/>
      <c r="CR232" s="277"/>
      <c r="CS232" s="277"/>
      <c r="CT232" s="277"/>
      <c r="CU232" s="277"/>
      <c r="CV232" s="277"/>
      <c r="CW232" s="277"/>
      <c r="CX232" s="277"/>
      <c r="CY232" s="277"/>
      <c r="CZ232" s="277"/>
      <c r="DA232" s="277"/>
      <c r="DB232" s="277"/>
    </row>
    <row r="233" spans="1:106" s="293" customFormat="1" ht="12.75">
      <c r="A233" s="282"/>
      <c r="B233" s="282"/>
      <c r="C233" s="282" t="s">
        <v>5682</v>
      </c>
      <c r="D233" s="282"/>
      <c r="E233" s="282"/>
      <c r="F233" s="282"/>
      <c r="G233" s="295"/>
      <c r="H233" s="284"/>
      <c r="I233" s="271"/>
      <c r="J233" s="271"/>
      <c r="K233" s="271"/>
      <c r="L233" s="282"/>
      <c r="M233" s="282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  <c r="AT233" s="277"/>
      <c r="AU233" s="277"/>
      <c r="AV233" s="277"/>
      <c r="AW233" s="277"/>
      <c r="AX233" s="277"/>
      <c r="AY233" s="277"/>
      <c r="AZ233" s="277"/>
      <c r="BA233" s="277"/>
      <c r="BB233" s="277"/>
      <c r="BC233" s="277"/>
      <c r="BD233" s="277"/>
      <c r="BE233" s="277"/>
      <c r="BF233" s="277"/>
      <c r="BG233" s="277"/>
      <c r="BH233" s="277"/>
      <c r="BI233" s="277"/>
      <c r="BJ233" s="277"/>
      <c r="BK233" s="277"/>
      <c r="BL233" s="277"/>
      <c r="BM233" s="277"/>
      <c r="BN233" s="277"/>
      <c r="BO233" s="277"/>
      <c r="BP233" s="277"/>
      <c r="BQ233" s="277"/>
      <c r="BR233" s="277"/>
      <c r="BS233" s="277"/>
      <c r="BT233" s="277"/>
      <c r="BU233" s="277"/>
      <c r="BV233" s="277"/>
      <c r="BW233" s="277"/>
      <c r="BX233" s="277"/>
      <c r="BY233" s="277"/>
      <c r="BZ233" s="277"/>
      <c r="CA233" s="277"/>
      <c r="CB233" s="277"/>
      <c r="CC233" s="277"/>
      <c r="CD233" s="277"/>
      <c r="CE233" s="277"/>
      <c r="CF233" s="277"/>
      <c r="CG233" s="277"/>
      <c r="CH233" s="277"/>
      <c r="CI233" s="277"/>
      <c r="CJ233" s="277"/>
      <c r="CK233" s="277"/>
      <c r="CL233" s="277"/>
      <c r="CM233" s="277"/>
      <c r="CN233" s="277"/>
      <c r="CO233" s="277"/>
      <c r="CP233" s="277"/>
      <c r="CQ233" s="277"/>
      <c r="CR233" s="277"/>
      <c r="CS233" s="277"/>
      <c r="CT233" s="277"/>
      <c r="CU233" s="277"/>
      <c r="CV233" s="277"/>
      <c r="CW233" s="277"/>
      <c r="CX233" s="277"/>
      <c r="CY233" s="277"/>
      <c r="CZ233" s="277"/>
      <c r="DA233" s="277"/>
      <c r="DB233" s="277"/>
    </row>
    <row r="234" spans="1:106" s="293" customFormat="1" ht="25.5">
      <c r="A234" s="282">
        <v>105</v>
      </c>
      <c r="B234" s="282"/>
      <c r="C234" s="282" t="s">
        <v>5474</v>
      </c>
      <c r="D234" s="282" t="s">
        <v>5470</v>
      </c>
      <c r="E234" s="282" t="s">
        <v>5683</v>
      </c>
      <c r="F234" s="282" t="s">
        <v>5684</v>
      </c>
      <c r="G234" s="295" t="s">
        <v>1444</v>
      </c>
      <c r="H234" s="284">
        <v>2810</v>
      </c>
      <c r="I234" s="271"/>
      <c r="J234" s="271"/>
      <c r="K234" s="271" t="s">
        <v>5630</v>
      </c>
      <c r="L234" s="282" t="s">
        <v>5685</v>
      </c>
      <c r="M234" s="282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  <c r="AT234" s="277"/>
      <c r="AU234" s="277"/>
      <c r="AV234" s="277"/>
      <c r="AW234" s="277"/>
      <c r="AX234" s="277"/>
      <c r="AY234" s="277"/>
      <c r="AZ234" s="277"/>
      <c r="BA234" s="277"/>
      <c r="BB234" s="277"/>
      <c r="BC234" s="277"/>
      <c r="BD234" s="277"/>
      <c r="BE234" s="277"/>
      <c r="BF234" s="277"/>
      <c r="BG234" s="277"/>
      <c r="BH234" s="277"/>
      <c r="BI234" s="277"/>
      <c r="BJ234" s="277"/>
      <c r="BK234" s="277"/>
      <c r="BL234" s="277"/>
      <c r="BM234" s="277"/>
      <c r="BN234" s="277"/>
      <c r="BO234" s="277"/>
      <c r="BP234" s="277"/>
      <c r="BQ234" s="277"/>
      <c r="BR234" s="277"/>
      <c r="BS234" s="277"/>
      <c r="BT234" s="277"/>
      <c r="BU234" s="277"/>
      <c r="BV234" s="277"/>
      <c r="BW234" s="277"/>
      <c r="BX234" s="277"/>
      <c r="BY234" s="277"/>
      <c r="BZ234" s="277"/>
      <c r="CA234" s="277"/>
      <c r="CB234" s="277"/>
      <c r="CC234" s="277"/>
      <c r="CD234" s="277"/>
      <c r="CE234" s="277"/>
      <c r="CF234" s="277"/>
      <c r="CG234" s="277"/>
      <c r="CH234" s="277"/>
      <c r="CI234" s="277"/>
      <c r="CJ234" s="277"/>
      <c r="CK234" s="277"/>
      <c r="CL234" s="277"/>
      <c r="CM234" s="277"/>
      <c r="CN234" s="277"/>
      <c r="CO234" s="277"/>
      <c r="CP234" s="277"/>
      <c r="CQ234" s="277"/>
      <c r="CR234" s="277"/>
      <c r="CS234" s="277"/>
      <c r="CT234" s="277"/>
      <c r="CU234" s="277"/>
      <c r="CV234" s="277"/>
      <c r="CW234" s="277"/>
      <c r="CX234" s="277"/>
      <c r="CY234" s="277"/>
      <c r="CZ234" s="277"/>
      <c r="DA234" s="277"/>
      <c r="DB234" s="277"/>
    </row>
    <row r="235" spans="1:106" s="293" customFormat="1" ht="12.75">
      <c r="A235" s="282"/>
      <c r="B235" s="282"/>
      <c r="C235" s="282"/>
      <c r="D235" s="282"/>
      <c r="E235" s="282"/>
      <c r="F235" s="282"/>
      <c r="G235" s="295" t="s">
        <v>4392</v>
      </c>
      <c r="H235" s="284">
        <v>5625</v>
      </c>
      <c r="I235" s="271"/>
      <c r="J235" s="271"/>
      <c r="K235" s="271"/>
      <c r="L235" s="282"/>
      <c r="M235" s="282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  <c r="AA235" s="277"/>
      <c r="AB235" s="277"/>
      <c r="AC235" s="277"/>
      <c r="AD235" s="277"/>
      <c r="AE235" s="277"/>
      <c r="AF235" s="277"/>
      <c r="AG235" s="277"/>
      <c r="AH235" s="277"/>
      <c r="AI235" s="277"/>
      <c r="AJ235" s="277"/>
      <c r="AK235" s="277"/>
      <c r="AL235" s="277"/>
      <c r="AM235" s="277"/>
      <c r="AN235" s="277"/>
      <c r="AO235" s="277"/>
      <c r="AP235" s="277"/>
      <c r="AQ235" s="277"/>
      <c r="AR235" s="277"/>
      <c r="AS235" s="277"/>
      <c r="AT235" s="277"/>
      <c r="AU235" s="277"/>
      <c r="AV235" s="277"/>
      <c r="AW235" s="277"/>
      <c r="AX235" s="277"/>
      <c r="AY235" s="277"/>
      <c r="AZ235" s="277"/>
      <c r="BA235" s="277"/>
      <c r="BB235" s="277"/>
      <c r="BC235" s="277"/>
      <c r="BD235" s="277"/>
      <c r="BE235" s="277"/>
      <c r="BF235" s="277"/>
      <c r="BG235" s="277"/>
      <c r="BH235" s="277"/>
      <c r="BI235" s="277"/>
      <c r="BJ235" s="277"/>
      <c r="BK235" s="277"/>
      <c r="BL235" s="277"/>
      <c r="BM235" s="277"/>
      <c r="BN235" s="277"/>
      <c r="BO235" s="277"/>
      <c r="BP235" s="277"/>
      <c r="BQ235" s="277"/>
      <c r="BR235" s="277"/>
      <c r="BS235" s="277"/>
      <c r="BT235" s="277"/>
      <c r="BU235" s="277"/>
      <c r="BV235" s="277"/>
      <c r="BW235" s="277"/>
      <c r="BX235" s="277"/>
      <c r="BY235" s="277"/>
      <c r="BZ235" s="277"/>
      <c r="CA235" s="277"/>
      <c r="CB235" s="277"/>
      <c r="CC235" s="277"/>
      <c r="CD235" s="277"/>
      <c r="CE235" s="277"/>
      <c r="CF235" s="277"/>
      <c r="CG235" s="277"/>
      <c r="CH235" s="277"/>
      <c r="CI235" s="277"/>
      <c r="CJ235" s="277"/>
      <c r="CK235" s="277"/>
      <c r="CL235" s="277"/>
      <c r="CM235" s="277"/>
      <c r="CN235" s="277"/>
      <c r="CO235" s="277"/>
      <c r="CP235" s="277"/>
      <c r="CQ235" s="277"/>
      <c r="CR235" s="277"/>
      <c r="CS235" s="277"/>
      <c r="CT235" s="277"/>
      <c r="CU235" s="277"/>
      <c r="CV235" s="277"/>
      <c r="CW235" s="277"/>
      <c r="CX235" s="277"/>
      <c r="CY235" s="277"/>
      <c r="CZ235" s="277"/>
      <c r="DA235" s="277"/>
      <c r="DB235" s="277"/>
    </row>
    <row r="236" spans="1:106" s="293" customFormat="1" ht="25.5">
      <c r="A236" s="282">
        <v>107</v>
      </c>
      <c r="B236" s="282"/>
      <c r="C236" s="282" t="s">
        <v>5686</v>
      </c>
      <c r="D236" s="282" t="s">
        <v>5470</v>
      </c>
      <c r="E236" s="282" t="s">
        <v>5687</v>
      </c>
      <c r="F236" s="282" t="s">
        <v>5688</v>
      </c>
      <c r="G236" s="295" t="s">
        <v>977</v>
      </c>
      <c r="H236" s="284">
        <v>4400</v>
      </c>
      <c r="I236" s="271"/>
      <c r="J236" s="271"/>
      <c r="K236" s="271" t="s">
        <v>5630</v>
      </c>
      <c r="L236" s="282" t="s">
        <v>5689</v>
      </c>
      <c r="M236" s="282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  <c r="AA236" s="277"/>
      <c r="AB236" s="277"/>
      <c r="AC236" s="277"/>
      <c r="AD236" s="277"/>
      <c r="AE236" s="277"/>
      <c r="AF236" s="277"/>
      <c r="AG236" s="277"/>
      <c r="AH236" s="277"/>
      <c r="AI236" s="277"/>
      <c r="AJ236" s="277"/>
      <c r="AK236" s="277"/>
      <c r="AL236" s="277"/>
      <c r="AM236" s="277"/>
      <c r="AN236" s="277"/>
      <c r="AO236" s="277"/>
      <c r="AP236" s="277"/>
      <c r="AQ236" s="277"/>
      <c r="AR236" s="277"/>
      <c r="AS236" s="277"/>
      <c r="AT236" s="277"/>
      <c r="AU236" s="277"/>
      <c r="AV236" s="277"/>
      <c r="AW236" s="277"/>
      <c r="AX236" s="277"/>
      <c r="AY236" s="277"/>
      <c r="AZ236" s="277"/>
      <c r="BA236" s="277"/>
      <c r="BB236" s="277"/>
      <c r="BC236" s="277"/>
      <c r="BD236" s="277"/>
      <c r="BE236" s="277"/>
      <c r="BF236" s="277"/>
      <c r="BG236" s="277"/>
      <c r="BH236" s="277"/>
      <c r="BI236" s="277"/>
      <c r="BJ236" s="277"/>
      <c r="BK236" s="277"/>
      <c r="BL236" s="277"/>
      <c r="BM236" s="277"/>
      <c r="BN236" s="277"/>
      <c r="BO236" s="277"/>
      <c r="BP236" s="277"/>
      <c r="BQ236" s="277"/>
      <c r="BR236" s="277"/>
      <c r="BS236" s="277"/>
      <c r="BT236" s="277"/>
      <c r="BU236" s="277"/>
      <c r="BV236" s="277"/>
      <c r="BW236" s="277"/>
      <c r="BX236" s="277"/>
      <c r="BY236" s="277"/>
      <c r="BZ236" s="277"/>
      <c r="CA236" s="277"/>
      <c r="CB236" s="277"/>
      <c r="CC236" s="277"/>
      <c r="CD236" s="277"/>
      <c r="CE236" s="277"/>
      <c r="CF236" s="277"/>
      <c r="CG236" s="277"/>
      <c r="CH236" s="277"/>
      <c r="CI236" s="277"/>
      <c r="CJ236" s="277"/>
      <c r="CK236" s="277"/>
      <c r="CL236" s="277"/>
      <c r="CM236" s="277"/>
      <c r="CN236" s="277"/>
      <c r="CO236" s="277"/>
      <c r="CP236" s="277"/>
      <c r="CQ236" s="277"/>
      <c r="CR236" s="277"/>
      <c r="CS236" s="277"/>
      <c r="CT236" s="277"/>
      <c r="CU236" s="277"/>
      <c r="CV236" s="277"/>
      <c r="CW236" s="277"/>
      <c r="CX236" s="277"/>
      <c r="CY236" s="277"/>
      <c r="CZ236" s="277"/>
      <c r="DA236" s="277"/>
      <c r="DB236" s="277"/>
    </row>
    <row r="237" spans="1:106" s="293" customFormat="1" ht="25.5">
      <c r="A237" s="282">
        <v>110</v>
      </c>
      <c r="B237" s="282"/>
      <c r="C237" s="282" t="s">
        <v>5690</v>
      </c>
      <c r="D237" s="282" t="s">
        <v>5470</v>
      </c>
      <c r="E237" s="282" t="s">
        <v>5691</v>
      </c>
      <c r="F237" s="282" t="s">
        <v>5692</v>
      </c>
      <c r="G237" s="295" t="s">
        <v>1444</v>
      </c>
      <c r="H237" s="284">
        <v>11052</v>
      </c>
      <c r="I237" s="271"/>
      <c r="J237" s="271"/>
      <c r="K237" s="271" t="s">
        <v>5676</v>
      </c>
      <c r="L237" s="282" t="s">
        <v>5693</v>
      </c>
      <c r="M237" s="282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  <c r="AA237" s="277"/>
      <c r="AB237" s="277"/>
      <c r="AC237" s="277"/>
      <c r="AD237" s="277"/>
      <c r="AE237" s="277"/>
      <c r="AF237" s="277"/>
      <c r="AG237" s="277"/>
      <c r="AH237" s="277"/>
      <c r="AI237" s="277"/>
      <c r="AJ237" s="277"/>
      <c r="AK237" s="277"/>
      <c r="AL237" s="277"/>
      <c r="AM237" s="277"/>
      <c r="AN237" s="277"/>
      <c r="AO237" s="277"/>
      <c r="AP237" s="277"/>
      <c r="AQ237" s="277"/>
      <c r="AR237" s="277"/>
      <c r="AS237" s="277"/>
      <c r="AT237" s="277"/>
      <c r="AU237" s="277"/>
      <c r="AV237" s="277"/>
      <c r="AW237" s="277"/>
      <c r="AX237" s="277"/>
      <c r="AY237" s="277"/>
      <c r="AZ237" s="277"/>
      <c r="BA237" s="277"/>
      <c r="BB237" s="277"/>
      <c r="BC237" s="277"/>
      <c r="BD237" s="277"/>
      <c r="BE237" s="277"/>
      <c r="BF237" s="277"/>
      <c r="BG237" s="277"/>
      <c r="BH237" s="277"/>
      <c r="BI237" s="277"/>
      <c r="BJ237" s="277"/>
      <c r="BK237" s="277"/>
      <c r="BL237" s="277"/>
      <c r="BM237" s="277"/>
      <c r="BN237" s="277"/>
      <c r="BO237" s="277"/>
      <c r="BP237" s="277"/>
      <c r="BQ237" s="277"/>
      <c r="BR237" s="277"/>
      <c r="BS237" s="277"/>
      <c r="BT237" s="277"/>
      <c r="BU237" s="277"/>
      <c r="BV237" s="277"/>
      <c r="BW237" s="277"/>
      <c r="BX237" s="277"/>
      <c r="BY237" s="277"/>
      <c r="BZ237" s="277"/>
      <c r="CA237" s="277"/>
      <c r="CB237" s="277"/>
      <c r="CC237" s="277"/>
      <c r="CD237" s="277"/>
      <c r="CE237" s="277"/>
      <c r="CF237" s="277"/>
      <c r="CG237" s="277"/>
      <c r="CH237" s="277"/>
      <c r="CI237" s="277"/>
      <c r="CJ237" s="277"/>
      <c r="CK237" s="277"/>
      <c r="CL237" s="277"/>
      <c r="CM237" s="277"/>
      <c r="CN237" s="277"/>
      <c r="CO237" s="277"/>
      <c r="CP237" s="277"/>
      <c r="CQ237" s="277"/>
      <c r="CR237" s="277"/>
      <c r="CS237" s="277"/>
      <c r="CT237" s="277"/>
      <c r="CU237" s="277"/>
      <c r="CV237" s="277"/>
      <c r="CW237" s="277"/>
      <c r="CX237" s="277"/>
      <c r="CY237" s="277"/>
      <c r="CZ237" s="277"/>
      <c r="DA237" s="277"/>
      <c r="DB237" s="277"/>
    </row>
    <row r="238" spans="1:106" s="293" customFormat="1" ht="25.5">
      <c r="A238" s="282">
        <v>111</v>
      </c>
      <c r="B238" s="282"/>
      <c r="C238" s="282" t="s">
        <v>5694</v>
      </c>
      <c r="D238" s="282" t="s">
        <v>5392</v>
      </c>
      <c r="E238" s="282" t="s">
        <v>5695</v>
      </c>
      <c r="F238" s="282" t="s">
        <v>5696</v>
      </c>
      <c r="G238" s="295" t="s">
        <v>321</v>
      </c>
      <c r="H238" s="284">
        <v>217862</v>
      </c>
      <c r="I238" s="271"/>
      <c r="J238" s="271"/>
      <c r="K238" s="271" t="s">
        <v>5676</v>
      </c>
      <c r="L238" s="282" t="s">
        <v>5697</v>
      </c>
      <c r="M238" s="282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  <c r="AA238" s="277"/>
      <c r="AB238" s="277"/>
      <c r="AC238" s="277"/>
      <c r="AD238" s="277"/>
      <c r="AE238" s="277"/>
      <c r="AF238" s="277"/>
      <c r="AG238" s="277"/>
      <c r="AH238" s="277"/>
      <c r="AI238" s="277"/>
      <c r="AJ238" s="277"/>
      <c r="AK238" s="277"/>
      <c r="AL238" s="277"/>
      <c r="AM238" s="277"/>
      <c r="AN238" s="277"/>
      <c r="AO238" s="277"/>
      <c r="AP238" s="277"/>
      <c r="AQ238" s="277"/>
      <c r="AR238" s="277"/>
      <c r="AS238" s="277"/>
      <c r="AT238" s="277"/>
      <c r="AU238" s="277"/>
      <c r="AV238" s="277"/>
      <c r="AW238" s="277"/>
      <c r="AX238" s="277"/>
      <c r="AY238" s="277"/>
      <c r="AZ238" s="277"/>
      <c r="BA238" s="277"/>
      <c r="BB238" s="277"/>
      <c r="BC238" s="277"/>
      <c r="BD238" s="277"/>
      <c r="BE238" s="277"/>
      <c r="BF238" s="277"/>
      <c r="BG238" s="277"/>
      <c r="BH238" s="277"/>
      <c r="BI238" s="277"/>
      <c r="BJ238" s="277"/>
      <c r="BK238" s="277"/>
      <c r="BL238" s="277"/>
      <c r="BM238" s="277"/>
      <c r="BN238" s="277"/>
      <c r="BO238" s="277"/>
      <c r="BP238" s="277"/>
      <c r="BQ238" s="277"/>
      <c r="BR238" s="277"/>
      <c r="BS238" s="277"/>
      <c r="BT238" s="277"/>
      <c r="BU238" s="277"/>
      <c r="BV238" s="277"/>
      <c r="BW238" s="277"/>
      <c r="BX238" s="277"/>
      <c r="BY238" s="277"/>
      <c r="BZ238" s="277"/>
      <c r="CA238" s="277"/>
      <c r="CB238" s="277"/>
      <c r="CC238" s="277"/>
      <c r="CD238" s="277"/>
      <c r="CE238" s="277"/>
      <c r="CF238" s="277"/>
      <c r="CG238" s="277"/>
      <c r="CH238" s="277"/>
      <c r="CI238" s="277"/>
      <c r="CJ238" s="277"/>
      <c r="CK238" s="277"/>
      <c r="CL238" s="277"/>
      <c r="CM238" s="277"/>
      <c r="CN238" s="277"/>
      <c r="CO238" s="277"/>
      <c r="CP238" s="277"/>
      <c r="CQ238" s="277"/>
      <c r="CR238" s="277"/>
      <c r="CS238" s="277"/>
      <c r="CT238" s="277"/>
      <c r="CU238" s="277"/>
      <c r="CV238" s="277"/>
      <c r="CW238" s="277"/>
      <c r="CX238" s="277"/>
      <c r="CY238" s="277"/>
      <c r="CZ238" s="277"/>
      <c r="DA238" s="277"/>
      <c r="DB238" s="277"/>
    </row>
    <row r="239" spans="1:106" s="293" customFormat="1" ht="25.5">
      <c r="A239" s="282">
        <v>112</v>
      </c>
      <c r="B239" s="282"/>
      <c r="C239" s="282" t="s">
        <v>5698</v>
      </c>
      <c r="D239" s="282" t="s">
        <v>5647</v>
      </c>
      <c r="E239" s="282" t="s">
        <v>5699</v>
      </c>
      <c r="F239" s="282" t="s">
        <v>5700</v>
      </c>
      <c r="G239" s="295" t="s">
        <v>977</v>
      </c>
      <c r="H239" s="284">
        <v>10000</v>
      </c>
      <c r="I239" s="271"/>
      <c r="J239" s="271"/>
      <c r="K239" s="271" t="s">
        <v>5676</v>
      </c>
      <c r="L239" s="282" t="s">
        <v>5701</v>
      </c>
      <c r="M239" s="282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  <c r="AA239" s="277"/>
      <c r="AB239" s="277"/>
      <c r="AC239" s="277"/>
      <c r="AD239" s="277"/>
      <c r="AE239" s="277"/>
      <c r="AF239" s="277"/>
      <c r="AG239" s="277"/>
      <c r="AH239" s="277"/>
      <c r="AI239" s="277"/>
      <c r="AJ239" s="277"/>
      <c r="AK239" s="277"/>
      <c r="AL239" s="277"/>
      <c r="AM239" s="277"/>
      <c r="AN239" s="277"/>
      <c r="AO239" s="277"/>
      <c r="AP239" s="277"/>
      <c r="AQ239" s="277"/>
      <c r="AR239" s="277"/>
      <c r="AS239" s="277"/>
      <c r="AT239" s="277"/>
      <c r="AU239" s="277"/>
      <c r="AV239" s="277"/>
      <c r="AW239" s="277"/>
      <c r="AX239" s="277"/>
      <c r="AY239" s="277"/>
      <c r="AZ239" s="277"/>
      <c r="BA239" s="277"/>
      <c r="BB239" s="277"/>
      <c r="BC239" s="277"/>
      <c r="BD239" s="277"/>
      <c r="BE239" s="277"/>
      <c r="BF239" s="277"/>
      <c r="BG239" s="277"/>
      <c r="BH239" s="277"/>
      <c r="BI239" s="277"/>
      <c r="BJ239" s="277"/>
      <c r="BK239" s="277"/>
      <c r="BL239" s="277"/>
      <c r="BM239" s="277"/>
      <c r="BN239" s="277"/>
      <c r="BO239" s="277"/>
      <c r="BP239" s="277"/>
      <c r="BQ239" s="277"/>
      <c r="BR239" s="277"/>
      <c r="BS239" s="277"/>
      <c r="BT239" s="277"/>
      <c r="BU239" s="277"/>
      <c r="BV239" s="277"/>
      <c r="BW239" s="277"/>
      <c r="BX239" s="277"/>
      <c r="BY239" s="277"/>
      <c r="BZ239" s="277"/>
      <c r="CA239" s="277"/>
      <c r="CB239" s="277"/>
      <c r="CC239" s="277"/>
      <c r="CD239" s="277"/>
      <c r="CE239" s="277"/>
      <c r="CF239" s="277"/>
      <c r="CG239" s="277"/>
      <c r="CH239" s="277"/>
      <c r="CI239" s="277"/>
      <c r="CJ239" s="277"/>
      <c r="CK239" s="277"/>
      <c r="CL239" s="277"/>
      <c r="CM239" s="277"/>
      <c r="CN239" s="277"/>
      <c r="CO239" s="277"/>
      <c r="CP239" s="277"/>
      <c r="CQ239" s="277"/>
      <c r="CR239" s="277"/>
      <c r="CS239" s="277"/>
      <c r="CT239" s="277"/>
      <c r="CU239" s="277"/>
      <c r="CV239" s="277"/>
      <c r="CW239" s="277"/>
      <c r="CX239" s="277"/>
      <c r="CY239" s="277"/>
      <c r="CZ239" s="277"/>
      <c r="DA239" s="277"/>
      <c r="DB239" s="277"/>
    </row>
    <row r="240" spans="1:106" s="293" customFormat="1" ht="25.5">
      <c r="A240" s="282">
        <v>113</v>
      </c>
      <c r="B240" s="282"/>
      <c r="C240" s="282" t="s">
        <v>5702</v>
      </c>
      <c r="D240" s="282" t="s">
        <v>5647</v>
      </c>
      <c r="E240" s="282" t="s">
        <v>5703</v>
      </c>
      <c r="F240" s="282" t="s">
        <v>5704</v>
      </c>
      <c r="G240" s="295" t="s">
        <v>1934</v>
      </c>
      <c r="H240" s="284">
        <v>5000</v>
      </c>
      <c r="I240" s="271"/>
      <c r="J240" s="271"/>
      <c r="K240" s="271" t="s">
        <v>5676</v>
      </c>
      <c r="L240" s="282" t="s">
        <v>5705</v>
      </c>
      <c r="M240" s="282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  <c r="AA240" s="277"/>
      <c r="AB240" s="277"/>
      <c r="AC240" s="277"/>
      <c r="AD240" s="277"/>
      <c r="AE240" s="277"/>
      <c r="AF240" s="277"/>
      <c r="AG240" s="277"/>
      <c r="AH240" s="277"/>
      <c r="AI240" s="277"/>
      <c r="AJ240" s="277"/>
      <c r="AK240" s="277"/>
      <c r="AL240" s="277"/>
      <c r="AM240" s="277"/>
      <c r="AN240" s="277"/>
      <c r="AO240" s="277"/>
      <c r="AP240" s="277"/>
      <c r="AQ240" s="277"/>
      <c r="AR240" s="277"/>
      <c r="AS240" s="277"/>
      <c r="AT240" s="277"/>
      <c r="AU240" s="277"/>
      <c r="AV240" s="277"/>
      <c r="AW240" s="277"/>
      <c r="AX240" s="277"/>
      <c r="AY240" s="277"/>
      <c r="AZ240" s="277"/>
      <c r="BA240" s="277"/>
      <c r="BB240" s="277"/>
      <c r="BC240" s="277"/>
      <c r="BD240" s="277"/>
      <c r="BE240" s="277"/>
      <c r="BF240" s="277"/>
      <c r="BG240" s="277"/>
      <c r="BH240" s="277"/>
      <c r="BI240" s="277"/>
      <c r="BJ240" s="277"/>
      <c r="BK240" s="277"/>
      <c r="BL240" s="277"/>
      <c r="BM240" s="277"/>
      <c r="BN240" s="277"/>
      <c r="BO240" s="277"/>
      <c r="BP240" s="277"/>
      <c r="BQ240" s="277"/>
      <c r="BR240" s="277"/>
      <c r="BS240" s="277"/>
      <c r="BT240" s="277"/>
      <c r="BU240" s="277"/>
      <c r="BV240" s="277"/>
      <c r="BW240" s="277"/>
      <c r="BX240" s="277"/>
      <c r="BY240" s="277"/>
      <c r="BZ240" s="277"/>
      <c r="CA240" s="277"/>
      <c r="CB240" s="277"/>
      <c r="CC240" s="277"/>
      <c r="CD240" s="277"/>
      <c r="CE240" s="277"/>
      <c r="CF240" s="277"/>
      <c r="CG240" s="277"/>
      <c r="CH240" s="277"/>
      <c r="CI240" s="277"/>
      <c r="CJ240" s="277"/>
      <c r="CK240" s="277"/>
      <c r="CL240" s="277"/>
      <c r="CM240" s="277"/>
      <c r="CN240" s="277"/>
      <c r="CO240" s="277"/>
      <c r="CP240" s="277"/>
      <c r="CQ240" s="277"/>
      <c r="CR240" s="277"/>
      <c r="CS240" s="277"/>
      <c r="CT240" s="277"/>
      <c r="CU240" s="277"/>
      <c r="CV240" s="277"/>
      <c r="CW240" s="277"/>
      <c r="CX240" s="277"/>
      <c r="CY240" s="277"/>
      <c r="CZ240" s="277"/>
      <c r="DA240" s="277"/>
      <c r="DB240" s="277"/>
    </row>
    <row r="241" spans="1:106" s="293" customFormat="1" ht="25.5">
      <c r="A241" s="282">
        <v>114</v>
      </c>
      <c r="B241" s="282"/>
      <c r="C241" s="282" t="s">
        <v>5706</v>
      </c>
      <c r="D241" s="282" t="s">
        <v>5647</v>
      </c>
      <c r="E241" s="282" t="s">
        <v>5707</v>
      </c>
      <c r="F241" s="282" t="s">
        <v>5708</v>
      </c>
      <c r="G241" s="295" t="s">
        <v>977</v>
      </c>
      <c r="H241" s="284">
        <v>8516</v>
      </c>
      <c r="I241" s="271"/>
      <c r="J241" s="271"/>
      <c r="K241" s="271" t="s">
        <v>5676</v>
      </c>
      <c r="L241" s="282" t="s">
        <v>5709</v>
      </c>
      <c r="M241" s="282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  <c r="AA241" s="277"/>
      <c r="AB241" s="277"/>
      <c r="AC241" s="277"/>
      <c r="AD241" s="277"/>
      <c r="AE241" s="277"/>
      <c r="AF241" s="277"/>
      <c r="AG241" s="277"/>
      <c r="AH241" s="277"/>
      <c r="AI241" s="277"/>
      <c r="AJ241" s="277"/>
      <c r="AK241" s="277"/>
      <c r="AL241" s="277"/>
      <c r="AM241" s="277"/>
      <c r="AN241" s="277"/>
      <c r="AO241" s="277"/>
      <c r="AP241" s="277"/>
      <c r="AQ241" s="277"/>
      <c r="AR241" s="277"/>
      <c r="AS241" s="277"/>
      <c r="AT241" s="277"/>
      <c r="AU241" s="277"/>
      <c r="AV241" s="277"/>
      <c r="AW241" s="277"/>
      <c r="AX241" s="277"/>
      <c r="AY241" s="277"/>
      <c r="AZ241" s="277"/>
      <c r="BA241" s="277"/>
      <c r="BB241" s="277"/>
      <c r="BC241" s="277"/>
      <c r="BD241" s="277"/>
      <c r="BE241" s="277"/>
      <c r="BF241" s="277"/>
      <c r="BG241" s="277"/>
      <c r="BH241" s="277"/>
      <c r="BI241" s="277"/>
      <c r="BJ241" s="277"/>
      <c r="BK241" s="277"/>
      <c r="BL241" s="277"/>
      <c r="BM241" s="277"/>
      <c r="BN241" s="277"/>
      <c r="BO241" s="277"/>
      <c r="BP241" s="277"/>
      <c r="BQ241" s="277"/>
      <c r="BR241" s="277"/>
      <c r="BS241" s="277"/>
      <c r="BT241" s="277"/>
      <c r="BU241" s="277"/>
      <c r="BV241" s="277"/>
      <c r="BW241" s="277"/>
      <c r="BX241" s="277"/>
      <c r="BY241" s="277"/>
      <c r="BZ241" s="277"/>
      <c r="CA241" s="277"/>
      <c r="CB241" s="277"/>
      <c r="CC241" s="277"/>
      <c r="CD241" s="277"/>
      <c r="CE241" s="277"/>
      <c r="CF241" s="277"/>
      <c r="CG241" s="277"/>
      <c r="CH241" s="277"/>
      <c r="CI241" s="277"/>
      <c r="CJ241" s="277"/>
      <c r="CK241" s="277"/>
      <c r="CL241" s="277"/>
      <c r="CM241" s="277"/>
      <c r="CN241" s="277"/>
      <c r="CO241" s="277"/>
      <c r="CP241" s="277"/>
      <c r="CQ241" s="277"/>
      <c r="CR241" s="277"/>
      <c r="CS241" s="277"/>
      <c r="CT241" s="277"/>
      <c r="CU241" s="277"/>
      <c r="CV241" s="277"/>
      <c r="CW241" s="277"/>
      <c r="CX241" s="277"/>
      <c r="CY241" s="277"/>
      <c r="CZ241" s="277"/>
      <c r="DA241" s="277"/>
      <c r="DB241" s="277"/>
    </row>
    <row r="242" spans="1:106" s="293" customFormat="1" ht="25.5">
      <c r="A242" s="282">
        <v>115</v>
      </c>
      <c r="B242" s="282"/>
      <c r="C242" s="282" t="s">
        <v>5710</v>
      </c>
      <c r="D242" s="282" t="s">
        <v>5711</v>
      </c>
      <c r="E242" s="282" t="s">
        <v>5712</v>
      </c>
      <c r="F242" s="282" t="s">
        <v>5713</v>
      </c>
      <c r="G242" s="295" t="s">
        <v>977</v>
      </c>
      <c r="H242" s="284">
        <v>4400</v>
      </c>
      <c r="I242" s="271"/>
      <c r="J242" s="271"/>
      <c r="K242" s="271" t="s">
        <v>5676</v>
      </c>
      <c r="L242" s="282" t="s">
        <v>5714</v>
      </c>
      <c r="M242" s="282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  <c r="AA242" s="277"/>
      <c r="AB242" s="277"/>
      <c r="AC242" s="277"/>
      <c r="AD242" s="277"/>
      <c r="AE242" s="277"/>
      <c r="AF242" s="277"/>
      <c r="AG242" s="277"/>
      <c r="AH242" s="277"/>
      <c r="AI242" s="277"/>
      <c r="AJ242" s="277"/>
      <c r="AK242" s="277"/>
      <c r="AL242" s="277"/>
      <c r="AM242" s="277"/>
      <c r="AN242" s="277"/>
      <c r="AO242" s="277"/>
      <c r="AP242" s="277"/>
      <c r="AQ242" s="277"/>
      <c r="AR242" s="277"/>
      <c r="AS242" s="277"/>
      <c r="AT242" s="277"/>
      <c r="AU242" s="277"/>
      <c r="AV242" s="277"/>
      <c r="AW242" s="277"/>
      <c r="AX242" s="277"/>
      <c r="AY242" s="277"/>
      <c r="AZ242" s="277"/>
      <c r="BA242" s="277"/>
      <c r="BB242" s="277"/>
      <c r="BC242" s="277"/>
      <c r="BD242" s="277"/>
      <c r="BE242" s="277"/>
      <c r="BF242" s="277"/>
      <c r="BG242" s="277"/>
      <c r="BH242" s="277"/>
      <c r="BI242" s="277"/>
      <c r="BJ242" s="277"/>
      <c r="BK242" s="277"/>
      <c r="BL242" s="277"/>
      <c r="BM242" s="277"/>
      <c r="BN242" s="277"/>
      <c r="BO242" s="277"/>
      <c r="BP242" s="277"/>
      <c r="BQ242" s="277"/>
      <c r="BR242" s="277"/>
      <c r="BS242" s="277"/>
      <c r="BT242" s="277"/>
      <c r="BU242" s="277"/>
      <c r="BV242" s="277"/>
      <c r="BW242" s="277"/>
      <c r="BX242" s="277"/>
      <c r="BY242" s="277"/>
      <c r="BZ242" s="277"/>
      <c r="CA242" s="277"/>
      <c r="CB242" s="277"/>
      <c r="CC242" s="277"/>
      <c r="CD242" s="277"/>
      <c r="CE242" s="277"/>
      <c r="CF242" s="277"/>
      <c r="CG242" s="277"/>
      <c r="CH242" s="277"/>
      <c r="CI242" s="277"/>
      <c r="CJ242" s="277"/>
      <c r="CK242" s="277"/>
      <c r="CL242" s="277"/>
      <c r="CM242" s="277"/>
      <c r="CN242" s="277"/>
      <c r="CO242" s="277"/>
      <c r="CP242" s="277"/>
      <c r="CQ242" s="277"/>
      <c r="CR242" s="277"/>
      <c r="CS242" s="277"/>
      <c r="CT242" s="277"/>
      <c r="CU242" s="277"/>
      <c r="CV242" s="277"/>
      <c r="CW242" s="277"/>
      <c r="CX242" s="277"/>
      <c r="CY242" s="277"/>
      <c r="CZ242" s="277"/>
      <c r="DA242" s="277"/>
      <c r="DB242" s="277"/>
    </row>
    <row r="243" spans="1:106" s="293" customFormat="1" ht="25.5">
      <c r="A243" s="282">
        <v>116</v>
      </c>
      <c r="B243" s="282"/>
      <c r="C243" s="282" t="s">
        <v>5715</v>
      </c>
      <c r="D243" s="282" t="s">
        <v>5711</v>
      </c>
      <c r="E243" s="282" t="s">
        <v>5716</v>
      </c>
      <c r="F243" s="282" t="s">
        <v>5717</v>
      </c>
      <c r="G243" s="295" t="s">
        <v>977</v>
      </c>
      <c r="H243" s="284">
        <v>5000</v>
      </c>
      <c r="I243" s="271"/>
      <c r="J243" s="271"/>
      <c r="K243" s="271" t="s">
        <v>5676</v>
      </c>
      <c r="L243" s="282" t="s">
        <v>5718</v>
      </c>
      <c r="M243" s="282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  <c r="AA243" s="277"/>
      <c r="AB243" s="277"/>
      <c r="AC243" s="277"/>
      <c r="AD243" s="277"/>
      <c r="AE243" s="277"/>
      <c r="AF243" s="277"/>
      <c r="AG243" s="277"/>
      <c r="AH243" s="277"/>
      <c r="AI243" s="277"/>
      <c r="AJ243" s="277"/>
      <c r="AK243" s="277"/>
      <c r="AL243" s="277"/>
      <c r="AM243" s="277"/>
      <c r="AN243" s="277"/>
      <c r="AO243" s="277"/>
      <c r="AP243" s="277"/>
      <c r="AQ243" s="277"/>
      <c r="AR243" s="277"/>
      <c r="AS243" s="277"/>
      <c r="AT243" s="277"/>
      <c r="AU243" s="277"/>
      <c r="AV243" s="277"/>
      <c r="AW243" s="277"/>
      <c r="AX243" s="277"/>
      <c r="AY243" s="277"/>
      <c r="AZ243" s="277"/>
      <c r="BA243" s="277"/>
      <c r="BB243" s="277"/>
      <c r="BC243" s="277"/>
      <c r="BD243" s="277"/>
      <c r="BE243" s="277"/>
      <c r="BF243" s="277"/>
      <c r="BG243" s="277"/>
      <c r="BH243" s="277"/>
      <c r="BI243" s="277"/>
      <c r="BJ243" s="277"/>
      <c r="BK243" s="277"/>
      <c r="BL243" s="277"/>
      <c r="BM243" s="277"/>
      <c r="BN243" s="277"/>
      <c r="BO243" s="277"/>
      <c r="BP243" s="277"/>
      <c r="BQ243" s="277"/>
      <c r="BR243" s="277"/>
      <c r="BS243" s="277"/>
      <c r="BT243" s="277"/>
      <c r="BU243" s="277"/>
      <c r="BV243" s="277"/>
      <c r="BW243" s="277"/>
      <c r="BX243" s="277"/>
      <c r="BY243" s="277"/>
      <c r="BZ243" s="277"/>
      <c r="CA243" s="277"/>
      <c r="CB243" s="277"/>
      <c r="CC243" s="277"/>
      <c r="CD243" s="277"/>
      <c r="CE243" s="277"/>
      <c r="CF243" s="277"/>
      <c r="CG243" s="277"/>
      <c r="CH243" s="277"/>
      <c r="CI243" s="277"/>
      <c r="CJ243" s="277"/>
      <c r="CK243" s="277"/>
      <c r="CL243" s="277"/>
      <c r="CM243" s="277"/>
      <c r="CN243" s="277"/>
      <c r="CO243" s="277"/>
      <c r="CP243" s="277"/>
      <c r="CQ243" s="277"/>
      <c r="CR243" s="277"/>
      <c r="CS243" s="277"/>
      <c r="CT243" s="277"/>
      <c r="CU243" s="277"/>
      <c r="CV243" s="277"/>
      <c r="CW243" s="277"/>
      <c r="CX243" s="277"/>
      <c r="CY243" s="277"/>
      <c r="CZ243" s="277"/>
      <c r="DA243" s="277"/>
      <c r="DB243" s="277"/>
    </row>
    <row r="244" spans="1:106" s="293" customFormat="1" ht="25.5">
      <c r="A244" s="282">
        <v>117</v>
      </c>
      <c r="B244" s="282"/>
      <c r="C244" s="282" t="s">
        <v>5719</v>
      </c>
      <c r="D244" s="282" t="s">
        <v>5647</v>
      </c>
      <c r="E244" s="282" t="s">
        <v>5720</v>
      </c>
      <c r="F244" s="282" t="s">
        <v>5721</v>
      </c>
      <c r="G244" s="295" t="s">
        <v>1444</v>
      </c>
      <c r="H244" s="284">
        <v>115091</v>
      </c>
      <c r="I244" s="271"/>
      <c r="J244" s="271"/>
      <c r="K244" s="271" t="s">
        <v>5676</v>
      </c>
      <c r="L244" s="282" t="s">
        <v>5722</v>
      </c>
      <c r="M244" s="282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  <c r="AA244" s="277"/>
      <c r="AB244" s="277"/>
      <c r="AC244" s="277"/>
      <c r="AD244" s="277"/>
      <c r="AE244" s="277"/>
      <c r="AF244" s="277"/>
      <c r="AG244" s="277"/>
      <c r="AH244" s="277"/>
      <c r="AI244" s="277"/>
      <c r="AJ244" s="277"/>
      <c r="AK244" s="277"/>
      <c r="AL244" s="277"/>
      <c r="AM244" s="277"/>
      <c r="AN244" s="277"/>
      <c r="AO244" s="277"/>
      <c r="AP244" s="277"/>
      <c r="AQ244" s="277"/>
      <c r="AR244" s="277"/>
      <c r="AS244" s="277"/>
      <c r="AT244" s="277"/>
      <c r="AU244" s="277"/>
      <c r="AV244" s="277"/>
      <c r="AW244" s="277"/>
      <c r="AX244" s="277"/>
      <c r="AY244" s="277"/>
      <c r="AZ244" s="277"/>
      <c r="BA244" s="277"/>
      <c r="BB244" s="277"/>
      <c r="BC244" s="277"/>
      <c r="BD244" s="277"/>
      <c r="BE244" s="277"/>
      <c r="BF244" s="277"/>
      <c r="BG244" s="277"/>
      <c r="BH244" s="277"/>
      <c r="BI244" s="277"/>
      <c r="BJ244" s="277"/>
      <c r="BK244" s="277"/>
      <c r="BL244" s="277"/>
      <c r="BM244" s="277"/>
      <c r="BN244" s="277"/>
      <c r="BO244" s="277"/>
      <c r="BP244" s="277"/>
      <c r="BQ244" s="277"/>
      <c r="BR244" s="277"/>
      <c r="BS244" s="277"/>
      <c r="BT244" s="277"/>
      <c r="BU244" s="277"/>
      <c r="BV244" s="277"/>
      <c r="BW244" s="277"/>
      <c r="BX244" s="277"/>
      <c r="BY244" s="277"/>
      <c r="BZ244" s="277"/>
      <c r="CA244" s="277"/>
      <c r="CB244" s="277"/>
      <c r="CC244" s="277"/>
      <c r="CD244" s="277"/>
      <c r="CE244" s="277"/>
      <c r="CF244" s="277"/>
      <c r="CG244" s="277"/>
      <c r="CH244" s="277"/>
      <c r="CI244" s="277"/>
      <c r="CJ244" s="277"/>
      <c r="CK244" s="277"/>
      <c r="CL244" s="277"/>
      <c r="CM244" s="277"/>
      <c r="CN244" s="277"/>
      <c r="CO244" s="277"/>
      <c r="CP244" s="277"/>
      <c r="CQ244" s="277"/>
      <c r="CR244" s="277"/>
      <c r="CS244" s="277"/>
      <c r="CT244" s="277"/>
      <c r="CU244" s="277"/>
      <c r="CV244" s="277"/>
      <c r="CW244" s="277"/>
      <c r="CX244" s="277"/>
      <c r="CY244" s="277"/>
      <c r="CZ244" s="277"/>
      <c r="DA244" s="277"/>
      <c r="DB244" s="277"/>
    </row>
    <row r="245" spans="1:106" s="293" customFormat="1" ht="25.5">
      <c r="A245" s="282">
        <v>118</v>
      </c>
      <c r="B245" s="282"/>
      <c r="C245" s="282" t="s">
        <v>5723</v>
      </c>
      <c r="D245" s="282" t="s">
        <v>5470</v>
      </c>
      <c r="E245" s="282" t="s">
        <v>5724</v>
      </c>
      <c r="F245" s="282" t="s">
        <v>5725</v>
      </c>
      <c r="G245" s="295" t="s">
        <v>1444</v>
      </c>
      <c r="H245" s="284">
        <v>19220</v>
      </c>
      <c r="I245" s="271"/>
      <c r="J245" s="271"/>
      <c r="K245" s="271" t="s">
        <v>5630</v>
      </c>
      <c r="L245" s="282" t="s">
        <v>5726</v>
      </c>
      <c r="M245" s="282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  <c r="AA245" s="277"/>
      <c r="AB245" s="277"/>
      <c r="AC245" s="277"/>
      <c r="AD245" s="277"/>
      <c r="AE245" s="277"/>
      <c r="AF245" s="277"/>
      <c r="AG245" s="277"/>
      <c r="AH245" s="277"/>
      <c r="AI245" s="277"/>
      <c r="AJ245" s="277"/>
      <c r="AK245" s="277"/>
      <c r="AL245" s="277"/>
      <c r="AM245" s="277"/>
      <c r="AN245" s="277"/>
      <c r="AO245" s="277"/>
      <c r="AP245" s="277"/>
      <c r="AQ245" s="277"/>
      <c r="AR245" s="277"/>
      <c r="AS245" s="277"/>
      <c r="AT245" s="277"/>
      <c r="AU245" s="277"/>
      <c r="AV245" s="277"/>
      <c r="AW245" s="277"/>
      <c r="AX245" s="277"/>
      <c r="AY245" s="277"/>
      <c r="AZ245" s="277"/>
      <c r="BA245" s="277"/>
      <c r="BB245" s="277"/>
      <c r="BC245" s="277"/>
      <c r="BD245" s="277"/>
      <c r="BE245" s="277"/>
      <c r="BF245" s="277"/>
      <c r="BG245" s="277"/>
      <c r="BH245" s="277"/>
      <c r="BI245" s="277"/>
      <c r="BJ245" s="277"/>
      <c r="BK245" s="277"/>
      <c r="BL245" s="277"/>
      <c r="BM245" s="277"/>
      <c r="BN245" s="277"/>
      <c r="BO245" s="277"/>
      <c r="BP245" s="277"/>
      <c r="BQ245" s="277"/>
      <c r="BR245" s="277"/>
      <c r="BS245" s="277"/>
      <c r="BT245" s="277"/>
      <c r="BU245" s="277"/>
      <c r="BV245" s="277"/>
      <c r="BW245" s="277"/>
      <c r="BX245" s="277"/>
      <c r="BY245" s="277"/>
      <c r="BZ245" s="277"/>
      <c r="CA245" s="277"/>
      <c r="CB245" s="277"/>
      <c r="CC245" s="277"/>
      <c r="CD245" s="277"/>
      <c r="CE245" s="277"/>
      <c r="CF245" s="277"/>
      <c r="CG245" s="277"/>
      <c r="CH245" s="277"/>
      <c r="CI245" s="277"/>
      <c r="CJ245" s="277"/>
      <c r="CK245" s="277"/>
      <c r="CL245" s="277"/>
      <c r="CM245" s="277"/>
      <c r="CN245" s="277"/>
      <c r="CO245" s="277"/>
      <c r="CP245" s="277"/>
      <c r="CQ245" s="277"/>
      <c r="CR245" s="277"/>
      <c r="CS245" s="277"/>
      <c r="CT245" s="277"/>
      <c r="CU245" s="277"/>
      <c r="CV245" s="277"/>
      <c r="CW245" s="277"/>
      <c r="CX245" s="277"/>
      <c r="CY245" s="277"/>
      <c r="CZ245" s="277"/>
      <c r="DA245" s="277"/>
      <c r="DB245" s="277"/>
    </row>
    <row r="246" spans="1:106" s="293" customFormat="1" ht="12.75">
      <c r="A246" s="282"/>
      <c r="B246" s="282"/>
      <c r="C246" s="297" t="s">
        <v>5727</v>
      </c>
      <c r="D246" s="282"/>
      <c r="E246" s="282"/>
      <c r="F246" s="282"/>
      <c r="G246" s="295"/>
      <c r="H246" s="284"/>
      <c r="I246" s="271"/>
      <c r="J246" s="271"/>
      <c r="K246" s="271"/>
      <c r="L246" s="282"/>
      <c r="M246" s="282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  <c r="AA246" s="277"/>
      <c r="AB246" s="277"/>
      <c r="AC246" s="277"/>
      <c r="AD246" s="277"/>
      <c r="AE246" s="277"/>
      <c r="AF246" s="277"/>
      <c r="AG246" s="277"/>
      <c r="AH246" s="277"/>
      <c r="AI246" s="277"/>
      <c r="AJ246" s="277"/>
      <c r="AK246" s="277"/>
      <c r="AL246" s="277"/>
      <c r="AM246" s="277"/>
      <c r="AN246" s="277"/>
      <c r="AO246" s="277"/>
      <c r="AP246" s="277"/>
      <c r="AQ246" s="277"/>
      <c r="AR246" s="277"/>
      <c r="AS246" s="277"/>
      <c r="AT246" s="277"/>
      <c r="AU246" s="277"/>
      <c r="AV246" s="277"/>
      <c r="AW246" s="277"/>
      <c r="AX246" s="277"/>
      <c r="AY246" s="277"/>
      <c r="AZ246" s="277"/>
      <c r="BA246" s="277"/>
      <c r="BB246" s="277"/>
      <c r="BC246" s="277"/>
      <c r="BD246" s="277"/>
      <c r="BE246" s="277"/>
      <c r="BF246" s="277"/>
      <c r="BG246" s="277"/>
      <c r="BH246" s="277"/>
      <c r="BI246" s="277"/>
      <c r="BJ246" s="277"/>
      <c r="BK246" s="277"/>
      <c r="BL246" s="277"/>
      <c r="BM246" s="277"/>
      <c r="BN246" s="277"/>
      <c r="BO246" s="277"/>
      <c r="BP246" s="277"/>
      <c r="BQ246" s="277"/>
      <c r="BR246" s="277"/>
      <c r="BS246" s="277"/>
      <c r="BT246" s="277"/>
      <c r="BU246" s="277"/>
      <c r="BV246" s="277"/>
      <c r="BW246" s="277"/>
      <c r="BX246" s="277"/>
      <c r="BY246" s="277"/>
      <c r="BZ246" s="277"/>
      <c r="CA246" s="277"/>
      <c r="CB246" s="277"/>
      <c r="CC246" s="277"/>
      <c r="CD246" s="277"/>
      <c r="CE246" s="277"/>
      <c r="CF246" s="277"/>
      <c r="CG246" s="277"/>
      <c r="CH246" s="277"/>
      <c r="CI246" s="277"/>
      <c r="CJ246" s="277"/>
      <c r="CK246" s="277"/>
      <c r="CL246" s="277"/>
      <c r="CM246" s="277"/>
      <c r="CN246" s="277"/>
      <c r="CO246" s="277"/>
      <c r="CP246" s="277"/>
      <c r="CQ246" s="277"/>
      <c r="CR246" s="277"/>
      <c r="CS246" s="277"/>
      <c r="CT246" s="277"/>
      <c r="CU246" s="277"/>
      <c r="CV246" s="277"/>
      <c r="CW246" s="277"/>
      <c r="CX246" s="277"/>
      <c r="CY246" s="277"/>
      <c r="CZ246" s="277"/>
      <c r="DA246" s="277"/>
      <c r="DB246" s="277"/>
    </row>
    <row r="247" spans="1:106" s="293" customFormat="1" ht="25.5">
      <c r="A247" s="282">
        <v>119</v>
      </c>
      <c r="B247" s="282"/>
      <c r="C247" s="282" t="s">
        <v>5728</v>
      </c>
      <c r="D247" s="282" t="s">
        <v>3442</v>
      </c>
      <c r="E247" s="282" t="s">
        <v>5729</v>
      </c>
      <c r="F247" s="282" t="s">
        <v>5730</v>
      </c>
      <c r="G247" s="295" t="s">
        <v>1444</v>
      </c>
      <c r="H247" s="284">
        <v>200</v>
      </c>
      <c r="I247" s="271"/>
      <c r="J247" s="271"/>
      <c r="K247" s="271" t="s">
        <v>5731</v>
      </c>
      <c r="L247" s="282" t="s">
        <v>5732</v>
      </c>
      <c r="M247" s="282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  <c r="AA247" s="277"/>
      <c r="AB247" s="277"/>
      <c r="AC247" s="277"/>
      <c r="AD247" s="277"/>
      <c r="AE247" s="277"/>
      <c r="AF247" s="277"/>
      <c r="AG247" s="277"/>
      <c r="AH247" s="277"/>
      <c r="AI247" s="277"/>
      <c r="AJ247" s="277"/>
      <c r="AK247" s="277"/>
      <c r="AL247" s="277"/>
      <c r="AM247" s="277"/>
      <c r="AN247" s="277"/>
      <c r="AO247" s="277"/>
      <c r="AP247" s="277"/>
      <c r="AQ247" s="277"/>
      <c r="AR247" s="277"/>
      <c r="AS247" s="277"/>
      <c r="AT247" s="277"/>
      <c r="AU247" s="277"/>
      <c r="AV247" s="277"/>
      <c r="AW247" s="277"/>
      <c r="AX247" s="277"/>
      <c r="AY247" s="277"/>
      <c r="AZ247" s="277"/>
      <c r="BA247" s="277"/>
      <c r="BB247" s="277"/>
      <c r="BC247" s="277"/>
      <c r="BD247" s="277"/>
      <c r="BE247" s="277"/>
      <c r="BF247" s="277"/>
      <c r="BG247" s="277"/>
      <c r="BH247" s="277"/>
      <c r="BI247" s="277"/>
      <c r="BJ247" s="277"/>
      <c r="BK247" s="277"/>
      <c r="BL247" s="277"/>
      <c r="BM247" s="277"/>
      <c r="BN247" s="277"/>
      <c r="BO247" s="277"/>
      <c r="BP247" s="277"/>
      <c r="BQ247" s="277"/>
      <c r="BR247" s="277"/>
      <c r="BS247" s="277"/>
      <c r="BT247" s="277"/>
      <c r="BU247" s="277"/>
      <c r="BV247" s="277"/>
      <c r="BW247" s="277"/>
      <c r="BX247" s="277"/>
      <c r="BY247" s="277"/>
      <c r="BZ247" s="277"/>
      <c r="CA247" s="277"/>
      <c r="CB247" s="277"/>
      <c r="CC247" s="277"/>
      <c r="CD247" s="277"/>
      <c r="CE247" s="277"/>
      <c r="CF247" s="277"/>
      <c r="CG247" s="277"/>
      <c r="CH247" s="277"/>
      <c r="CI247" s="277"/>
      <c r="CJ247" s="277"/>
      <c r="CK247" s="277"/>
      <c r="CL247" s="277"/>
      <c r="CM247" s="277"/>
      <c r="CN247" s="277"/>
      <c r="CO247" s="277"/>
      <c r="CP247" s="277"/>
      <c r="CQ247" s="277"/>
      <c r="CR247" s="277"/>
      <c r="CS247" s="277"/>
      <c r="CT247" s="277"/>
      <c r="CU247" s="277"/>
      <c r="CV247" s="277"/>
      <c r="CW247" s="277"/>
      <c r="CX247" s="277"/>
      <c r="CY247" s="277"/>
      <c r="CZ247" s="277"/>
      <c r="DA247" s="277"/>
      <c r="DB247" s="277"/>
    </row>
    <row r="248" spans="1:106" s="293" customFormat="1" ht="12.75">
      <c r="A248" s="282"/>
      <c r="B248" s="282"/>
      <c r="C248" s="282"/>
      <c r="D248" s="282"/>
      <c r="E248" s="282"/>
      <c r="F248" s="282"/>
      <c r="G248" s="295" t="s">
        <v>977</v>
      </c>
      <c r="H248" s="284">
        <v>5000</v>
      </c>
      <c r="I248" s="271"/>
      <c r="J248" s="271"/>
      <c r="K248" s="271"/>
      <c r="L248" s="282"/>
      <c r="M248" s="282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7"/>
      <c r="AM248" s="277"/>
      <c r="AN248" s="277"/>
      <c r="AO248" s="277"/>
      <c r="AP248" s="277"/>
      <c r="AQ248" s="277"/>
      <c r="AR248" s="277"/>
      <c r="AS248" s="277"/>
      <c r="AT248" s="277"/>
      <c r="AU248" s="277"/>
      <c r="AV248" s="277"/>
      <c r="AW248" s="277"/>
      <c r="AX248" s="277"/>
      <c r="AY248" s="277"/>
      <c r="AZ248" s="277"/>
      <c r="BA248" s="277"/>
      <c r="BB248" s="277"/>
      <c r="BC248" s="277"/>
      <c r="BD248" s="277"/>
      <c r="BE248" s="277"/>
      <c r="BF248" s="277"/>
      <c r="BG248" s="277"/>
      <c r="BH248" s="277"/>
      <c r="BI248" s="277"/>
      <c r="BJ248" s="277"/>
      <c r="BK248" s="277"/>
      <c r="BL248" s="277"/>
      <c r="BM248" s="277"/>
      <c r="BN248" s="277"/>
      <c r="BO248" s="277"/>
      <c r="BP248" s="277"/>
      <c r="BQ248" s="277"/>
      <c r="BR248" s="277"/>
      <c r="BS248" s="277"/>
      <c r="BT248" s="277"/>
      <c r="BU248" s="277"/>
      <c r="BV248" s="277"/>
      <c r="BW248" s="277"/>
      <c r="BX248" s="277"/>
      <c r="BY248" s="277"/>
      <c r="BZ248" s="277"/>
      <c r="CA248" s="277"/>
      <c r="CB248" s="277"/>
      <c r="CC248" s="277"/>
      <c r="CD248" s="277"/>
      <c r="CE248" s="277"/>
      <c r="CF248" s="277"/>
      <c r="CG248" s="277"/>
      <c r="CH248" s="277"/>
      <c r="CI248" s="277"/>
      <c r="CJ248" s="277"/>
      <c r="CK248" s="277"/>
      <c r="CL248" s="277"/>
      <c r="CM248" s="277"/>
      <c r="CN248" s="277"/>
      <c r="CO248" s="277"/>
      <c r="CP248" s="277"/>
      <c r="CQ248" s="277"/>
      <c r="CR248" s="277"/>
      <c r="CS248" s="277"/>
      <c r="CT248" s="277"/>
      <c r="CU248" s="277"/>
      <c r="CV248" s="277"/>
      <c r="CW248" s="277"/>
      <c r="CX248" s="277"/>
      <c r="CY248" s="277"/>
      <c r="CZ248" s="277"/>
      <c r="DA248" s="277"/>
      <c r="DB248" s="277"/>
    </row>
    <row r="249" spans="1:106" s="293" customFormat="1" ht="25.5">
      <c r="A249" s="282">
        <v>120</v>
      </c>
      <c r="B249" s="282"/>
      <c r="C249" s="282" t="s">
        <v>5733</v>
      </c>
      <c r="D249" s="282" t="s">
        <v>5518</v>
      </c>
      <c r="E249" s="282" t="s">
        <v>5734</v>
      </c>
      <c r="F249" s="282" t="s">
        <v>5735</v>
      </c>
      <c r="G249" s="295" t="s">
        <v>321</v>
      </c>
      <c r="H249" s="284">
        <v>447134</v>
      </c>
      <c r="I249" s="271"/>
      <c r="J249" s="271"/>
      <c r="K249" s="271" t="s">
        <v>5736</v>
      </c>
      <c r="L249" s="282" t="s">
        <v>5737</v>
      </c>
      <c r="M249" s="282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  <c r="AT249" s="277"/>
      <c r="AU249" s="277"/>
      <c r="AV249" s="277"/>
      <c r="AW249" s="277"/>
      <c r="AX249" s="277"/>
      <c r="AY249" s="277"/>
      <c r="AZ249" s="277"/>
      <c r="BA249" s="277"/>
      <c r="BB249" s="277"/>
      <c r="BC249" s="277"/>
      <c r="BD249" s="277"/>
      <c r="BE249" s="277"/>
      <c r="BF249" s="277"/>
      <c r="BG249" s="277"/>
      <c r="BH249" s="277"/>
      <c r="BI249" s="277"/>
      <c r="BJ249" s="277"/>
      <c r="BK249" s="277"/>
      <c r="BL249" s="277"/>
      <c r="BM249" s="277"/>
      <c r="BN249" s="277"/>
      <c r="BO249" s="277"/>
      <c r="BP249" s="277"/>
      <c r="BQ249" s="277"/>
      <c r="BR249" s="277"/>
      <c r="BS249" s="277"/>
      <c r="BT249" s="277"/>
      <c r="BU249" s="277"/>
      <c r="BV249" s="277"/>
      <c r="BW249" s="277"/>
      <c r="BX249" s="277"/>
      <c r="BY249" s="277"/>
      <c r="BZ249" s="277"/>
      <c r="CA249" s="277"/>
      <c r="CB249" s="277"/>
      <c r="CC249" s="277"/>
      <c r="CD249" s="277"/>
      <c r="CE249" s="277"/>
      <c r="CF249" s="277"/>
      <c r="CG249" s="277"/>
      <c r="CH249" s="277"/>
      <c r="CI249" s="277"/>
      <c r="CJ249" s="277"/>
      <c r="CK249" s="277"/>
      <c r="CL249" s="277"/>
      <c r="CM249" s="277"/>
      <c r="CN249" s="277"/>
      <c r="CO249" s="277"/>
      <c r="CP249" s="277"/>
      <c r="CQ249" s="277"/>
      <c r="CR249" s="277"/>
      <c r="CS249" s="277"/>
      <c r="CT249" s="277"/>
      <c r="CU249" s="277"/>
      <c r="CV249" s="277"/>
      <c r="CW249" s="277"/>
      <c r="CX249" s="277"/>
      <c r="CY249" s="277"/>
      <c r="CZ249" s="277"/>
      <c r="DA249" s="277"/>
      <c r="DB249" s="277"/>
    </row>
    <row r="250" spans="1:106" s="293" customFormat="1" ht="25.5">
      <c r="A250" s="282">
        <v>121</v>
      </c>
      <c r="B250" s="282"/>
      <c r="C250" s="282" t="s">
        <v>5561</v>
      </c>
      <c r="D250" s="282" t="s">
        <v>5528</v>
      </c>
      <c r="E250" s="282" t="s">
        <v>5738</v>
      </c>
      <c r="F250" s="282" t="s">
        <v>5739</v>
      </c>
      <c r="G250" s="295" t="s">
        <v>1444</v>
      </c>
      <c r="H250" s="284">
        <v>13680</v>
      </c>
      <c r="I250" s="271"/>
      <c r="J250" s="271"/>
      <c r="K250" s="271" t="s">
        <v>5736</v>
      </c>
      <c r="L250" s="282" t="s">
        <v>5740</v>
      </c>
      <c r="M250" s="282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  <c r="AT250" s="277"/>
      <c r="AU250" s="277"/>
      <c r="AV250" s="277"/>
      <c r="AW250" s="277"/>
      <c r="AX250" s="277"/>
      <c r="AY250" s="277"/>
      <c r="AZ250" s="277"/>
      <c r="BA250" s="277"/>
      <c r="BB250" s="277"/>
      <c r="BC250" s="277"/>
      <c r="BD250" s="277"/>
      <c r="BE250" s="277"/>
      <c r="BF250" s="277"/>
      <c r="BG250" s="277"/>
      <c r="BH250" s="277"/>
      <c r="BI250" s="277"/>
      <c r="BJ250" s="277"/>
      <c r="BK250" s="277"/>
      <c r="BL250" s="277"/>
      <c r="BM250" s="277"/>
      <c r="BN250" s="277"/>
      <c r="BO250" s="277"/>
      <c r="BP250" s="277"/>
      <c r="BQ250" s="277"/>
      <c r="BR250" s="277"/>
      <c r="BS250" s="277"/>
      <c r="BT250" s="277"/>
      <c r="BU250" s="277"/>
      <c r="BV250" s="277"/>
      <c r="BW250" s="277"/>
      <c r="BX250" s="277"/>
      <c r="BY250" s="277"/>
      <c r="BZ250" s="277"/>
      <c r="CA250" s="277"/>
      <c r="CB250" s="277"/>
      <c r="CC250" s="277"/>
      <c r="CD250" s="277"/>
      <c r="CE250" s="277"/>
      <c r="CF250" s="277"/>
      <c r="CG250" s="277"/>
      <c r="CH250" s="277"/>
      <c r="CI250" s="277"/>
      <c r="CJ250" s="277"/>
      <c r="CK250" s="277"/>
      <c r="CL250" s="277"/>
      <c r="CM250" s="277"/>
      <c r="CN250" s="277"/>
      <c r="CO250" s="277"/>
      <c r="CP250" s="277"/>
      <c r="CQ250" s="277"/>
      <c r="CR250" s="277"/>
      <c r="CS250" s="277"/>
      <c r="CT250" s="277"/>
      <c r="CU250" s="277"/>
      <c r="CV250" s="277"/>
      <c r="CW250" s="277"/>
      <c r="CX250" s="277"/>
      <c r="CY250" s="277"/>
      <c r="CZ250" s="277"/>
      <c r="DA250" s="277"/>
      <c r="DB250" s="277"/>
    </row>
    <row r="251" spans="1:106" s="293" customFormat="1" ht="25.5">
      <c r="A251" s="282">
        <v>123</v>
      </c>
      <c r="B251" s="282"/>
      <c r="C251" s="282" t="s">
        <v>5741</v>
      </c>
      <c r="D251" s="282" t="s">
        <v>5528</v>
      </c>
      <c r="E251" s="282" t="s">
        <v>5742</v>
      </c>
      <c r="F251" s="282" t="s">
        <v>5743</v>
      </c>
      <c r="G251" s="295" t="s">
        <v>1444</v>
      </c>
      <c r="H251" s="284">
        <v>200</v>
      </c>
      <c r="I251" s="271"/>
      <c r="J251" s="271"/>
      <c r="K251" s="271" t="s">
        <v>5744</v>
      </c>
      <c r="L251" s="282" t="s">
        <v>5745</v>
      </c>
      <c r="M251" s="282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  <c r="AT251" s="277"/>
      <c r="AU251" s="277"/>
      <c r="AV251" s="277"/>
      <c r="AW251" s="277"/>
      <c r="AX251" s="277"/>
      <c r="AY251" s="277"/>
      <c r="AZ251" s="277"/>
      <c r="BA251" s="277"/>
      <c r="BB251" s="277"/>
      <c r="BC251" s="277"/>
      <c r="BD251" s="277"/>
      <c r="BE251" s="277"/>
      <c r="BF251" s="277"/>
      <c r="BG251" s="277"/>
      <c r="BH251" s="277"/>
      <c r="BI251" s="277"/>
      <c r="BJ251" s="277"/>
      <c r="BK251" s="277"/>
      <c r="BL251" s="277"/>
      <c r="BM251" s="277"/>
      <c r="BN251" s="277"/>
      <c r="BO251" s="277"/>
      <c r="BP251" s="277"/>
      <c r="BQ251" s="277"/>
      <c r="BR251" s="277"/>
      <c r="BS251" s="277"/>
      <c r="BT251" s="277"/>
      <c r="BU251" s="277"/>
      <c r="BV251" s="277"/>
      <c r="BW251" s="277"/>
      <c r="BX251" s="277"/>
      <c r="BY251" s="277"/>
      <c r="BZ251" s="277"/>
      <c r="CA251" s="277"/>
      <c r="CB251" s="277"/>
      <c r="CC251" s="277"/>
      <c r="CD251" s="277"/>
      <c r="CE251" s="277"/>
      <c r="CF251" s="277"/>
      <c r="CG251" s="277"/>
      <c r="CH251" s="277"/>
      <c r="CI251" s="277"/>
      <c r="CJ251" s="277"/>
      <c r="CK251" s="277"/>
      <c r="CL251" s="277"/>
      <c r="CM251" s="277"/>
      <c r="CN251" s="277"/>
      <c r="CO251" s="277"/>
      <c r="CP251" s="277"/>
      <c r="CQ251" s="277"/>
      <c r="CR251" s="277"/>
      <c r="CS251" s="277"/>
      <c r="CT251" s="277"/>
      <c r="CU251" s="277"/>
      <c r="CV251" s="277"/>
      <c r="CW251" s="277"/>
      <c r="CX251" s="277"/>
      <c r="CY251" s="277"/>
      <c r="CZ251" s="277"/>
      <c r="DA251" s="277"/>
      <c r="DB251" s="277"/>
    </row>
    <row r="252" spans="1:106" s="293" customFormat="1" ht="12.75">
      <c r="A252" s="282"/>
      <c r="B252" s="282"/>
      <c r="C252" s="282"/>
      <c r="D252" s="282"/>
      <c r="E252" s="282"/>
      <c r="F252" s="282"/>
      <c r="G252" s="295" t="s">
        <v>977</v>
      </c>
      <c r="H252" s="284">
        <v>5000</v>
      </c>
      <c r="I252" s="271"/>
      <c r="J252" s="271"/>
      <c r="K252" s="271"/>
      <c r="L252" s="282"/>
      <c r="M252" s="282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  <c r="AA252" s="277"/>
      <c r="AB252" s="277"/>
      <c r="AC252" s="277"/>
      <c r="AD252" s="277"/>
      <c r="AE252" s="277"/>
      <c r="AF252" s="277"/>
      <c r="AG252" s="277"/>
      <c r="AH252" s="277"/>
      <c r="AI252" s="277"/>
      <c r="AJ252" s="277"/>
      <c r="AK252" s="277"/>
      <c r="AL252" s="277"/>
      <c r="AM252" s="277"/>
      <c r="AN252" s="277"/>
      <c r="AO252" s="277"/>
      <c r="AP252" s="277"/>
      <c r="AQ252" s="277"/>
      <c r="AR252" s="277"/>
      <c r="AS252" s="277"/>
      <c r="AT252" s="277"/>
      <c r="AU252" s="277"/>
      <c r="AV252" s="277"/>
      <c r="AW252" s="277"/>
      <c r="AX252" s="277"/>
      <c r="AY252" s="277"/>
      <c r="AZ252" s="277"/>
      <c r="BA252" s="277"/>
      <c r="BB252" s="277"/>
      <c r="BC252" s="277"/>
      <c r="BD252" s="277"/>
      <c r="BE252" s="277"/>
      <c r="BF252" s="277"/>
      <c r="BG252" s="277"/>
      <c r="BH252" s="277"/>
      <c r="BI252" s="277"/>
      <c r="BJ252" s="277"/>
      <c r="BK252" s="277"/>
      <c r="BL252" s="277"/>
      <c r="BM252" s="277"/>
      <c r="BN252" s="277"/>
      <c r="BO252" s="277"/>
      <c r="BP252" s="277"/>
      <c r="BQ252" s="277"/>
      <c r="BR252" s="277"/>
      <c r="BS252" s="277"/>
      <c r="BT252" s="277"/>
      <c r="BU252" s="277"/>
      <c r="BV252" s="277"/>
      <c r="BW252" s="277"/>
      <c r="BX252" s="277"/>
      <c r="BY252" s="277"/>
      <c r="BZ252" s="277"/>
      <c r="CA252" s="277"/>
      <c r="CB252" s="277"/>
      <c r="CC252" s="277"/>
      <c r="CD252" s="277"/>
      <c r="CE252" s="277"/>
      <c r="CF252" s="277"/>
      <c r="CG252" s="277"/>
      <c r="CH252" s="277"/>
      <c r="CI252" s="277"/>
      <c r="CJ252" s="277"/>
      <c r="CK252" s="277"/>
      <c r="CL252" s="277"/>
      <c r="CM252" s="277"/>
      <c r="CN252" s="277"/>
      <c r="CO252" s="277"/>
      <c r="CP252" s="277"/>
      <c r="CQ252" s="277"/>
      <c r="CR252" s="277"/>
      <c r="CS252" s="277"/>
      <c r="CT252" s="277"/>
      <c r="CU252" s="277"/>
      <c r="CV252" s="277"/>
      <c r="CW252" s="277"/>
      <c r="CX252" s="277"/>
      <c r="CY252" s="277"/>
      <c r="CZ252" s="277"/>
      <c r="DA252" s="277"/>
      <c r="DB252" s="277"/>
    </row>
    <row r="253" spans="1:106" s="293" customFormat="1" ht="12.75">
      <c r="A253" s="282"/>
      <c r="B253" s="282"/>
      <c r="C253" s="282"/>
      <c r="D253" s="282"/>
      <c r="E253" s="282"/>
      <c r="F253" s="282"/>
      <c r="G253" s="295" t="s">
        <v>5663</v>
      </c>
      <c r="H253" s="284">
        <v>100</v>
      </c>
      <c r="I253" s="271"/>
      <c r="J253" s="271"/>
      <c r="K253" s="271"/>
      <c r="L253" s="282"/>
      <c r="M253" s="282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77"/>
      <c r="AE253" s="277"/>
      <c r="AF253" s="277"/>
      <c r="AG253" s="277"/>
      <c r="AH253" s="277"/>
      <c r="AI253" s="277"/>
      <c r="AJ253" s="277"/>
      <c r="AK253" s="277"/>
      <c r="AL253" s="277"/>
      <c r="AM253" s="277"/>
      <c r="AN253" s="277"/>
      <c r="AO253" s="277"/>
      <c r="AP253" s="277"/>
      <c r="AQ253" s="277"/>
      <c r="AR253" s="277"/>
      <c r="AS253" s="277"/>
      <c r="AT253" s="277"/>
      <c r="AU253" s="277"/>
      <c r="AV253" s="277"/>
      <c r="AW253" s="277"/>
      <c r="AX253" s="277"/>
      <c r="AY253" s="277"/>
      <c r="AZ253" s="277"/>
      <c r="BA253" s="277"/>
      <c r="BB253" s="277"/>
      <c r="BC253" s="277"/>
      <c r="BD253" s="277"/>
      <c r="BE253" s="277"/>
      <c r="BF253" s="277"/>
      <c r="BG253" s="277"/>
      <c r="BH253" s="277"/>
      <c r="BI253" s="277"/>
      <c r="BJ253" s="277"/>
      <c r="BK253" s="277"/>
      <c r="BL253" s="277"/>
      <c r="BM253" s="277"/>
      <c r="BN253" s="277"/>
      <c r="BO253" s="277"/>
      <c r="BP253" s="277"/>
      <c r="BQ253" s="277"/>
      <c r="BR253" s="277"/>
      <c r="BS253" s="277"/>
      <c r="BT253" s="277"/>
      <c r="BU253" s="277"/>
      <c r="BV253" s="277"/>
      <c r="BW253" s="277"/>
      <c r="BX253" s="277"/>
      <c r="BY253" s="277"/>
      <c r="BZ253" s="277"/>
      <c r="CA253" s="277"/>
      <c r="CB253" s="277"/>
      <c r="CC253" s="277"/>
      <c r="CD253" s="277"/>
      <c r="CE253" s="277"/>
      <c r="CF253" s="277"/>
      <c r="CG253" s="277"/>
      <c r="CH253" s="277"/>
      <c r="CI253" s="277"/>
      <c r="CJ253" s="277"/>
      <c r="CK253" s="277"/>
      <c r="CL253" s="277"/>
      <c r="CM253" s="277"/>
      <c r="CN253" s="277"/>
      <c r="CO253" s="277"/>
      <c r="CP253" s="277"/>
      <c r="CQ253" s="277"/>
      <c r="CR253" s="277"/>
      <c r="CS253" s="277"/>
      <c r="CT253" s="277"/>
      <c r="CU253" s="277"/>
      <c r="CV253" s="277"/>
      <c r="CW253" s="277"/>
      <c r="CX253" s="277"/>
      <c r="CY253" s="277"/>
      <c r="CZ253" s="277"/>
      <c r="DA253" s="277"/>
      <c r="DB253" s="277"/>
    </row>
    <row r="254" spans="1:106" s="293" customFormat="1" ht="25.5">
      <c r="A254" s="282">
        <v>125</v>
      </c>
      <c r="B254" s="282"/>
      <c r="C254" s="282" t="s">
        <v>772</v>
      </c>
      <c r="D254" s="282" t="s">
        <v>5528</v>
      </c>
      <c r="E254" s="282" t="s">
        <v>5746</v>
      </c>
      <c r="F254" s="282" t="s">
        <v>5747</v>
      </c>
      <c r="G254" s="295" t="s">
        <v>977</v>
      </c>
      <c r="H254" s="284">
        <v>5000</v>
      </c>
      <c r="I254" s="271"/>
      <c r="J254" s="271"/>
      <c r="K254" s="271" t="s">
        <v>5736</v>
      </c>
      <c r="L254" s="282" t="s">
        <v>5748</v>
      </c>
      <c r="M254" s="282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  <c r="AA254" s="277"/>
      <c r="AB254" s="277"/>
      <c r="AC254" s="277"/>
      <c r="AD254" s="277"/>
      <c r="AE254" s="277"/>
      <c r="AF254" s="277"/>
      <c r="AG254" s="277"/>
      <c r="AH254" s="277"/>
      <c r="AI254" s="277"/>
      <c r="AJ254" s="277"/>
      <c r="AK254" s="277"/>
      <c r="AL254" s="277"/>
      <c r="AM254" s="277"/>
      <c r="AN254" s="277"/>
      <c r="AO254" s="277"/>
      <c r="AP254" s="277"/>
      <c r="AQ254" s="277"/>
      <c r="AR254" s="277"/>
      <c r="AS254" s="277"/>
      <c r="AT254" s="277"/>
      <c r="AU254" s="277"/>
      <c r="AV254" s="277"/>
      <c r="AW254" s="277"/>
      <c r="AX254" s="277"/>
      <c r="AY254" s="277"/>
      <c r="AZ254" s="277"/>
      <c r="BA254" s="277"/>
      <c r="BB254" s="277"/>
      <c r="BC254" s="277"/>
      <c r="BD254" s="277"/>
      <c r="BE254" s="277"/>
      <c r="BF254" s="277"/>
      <c r="BG254" s="277"/>
      <c r="BH254" s="277"/>
      <c r="BI254" s="277"/>
      <c r="BJ254" s="277"/>
      <c r="BK254" s="277"/>
      <c r="BL254" s="277"/>
      <c r="BM254" s="277"/>
      <c r="BN254" s="277"/>
      <c r="BO254" s="277"/>
      <c r="BP254" s="277"/>
      <c r="BQ254" s="277"/>
      <c r="BR254" s="277"/>
      <c r="BS254" s="277"/>
      <c r="BT254" s="277"/>
      <c r="BU254" s="277"/>
      <c r="BV254" s="277"/>
      <c r="BW254" s="277"/>
      <c r="BX254" s="277"/>
      <c r="BY254" s="277"/>
      <c r="BZ254" s="277"/>
      <c r="CA254" s="277"/>
      <c r="CB254" s="277"/>
      <c r="CC254" s="277"/>
      <c r="CD254" s="277"/>
      <c r="CE254" s="277"/>
      <c r="CF254" s="277"/>
      <c r="CG254" s="277"/>
      <c r="CH254" s="277"/>
      <c r="CI254" s="277"/>
      <c r="CJ254" s="277"/>
      <c r="CK254" s="277"/>
      <c r="CL254" s="277"/>
      <c r="CM254" s="277"/>
      <c r="CN254" s="277"/>
      <c r="CO254" s="277"/>
      <c r="CP254" s="277"/>
      <c r="CQ254" s="277"/>
      <c r="CR254" s="277"/>
      <c r="CS254" s="277"/>
      <c r="CT254" s="277"/>
      <c r="CU254" s="277"/>
      <c r="CV254" s="277"/>
      <c r="CW254" s="277"/>
      <c r="CX254" s="277"/>
      <c r="CY254" s="277"/>
      <c r="CZ254" s="277"/>
      <c r="DA254" s="277"/>
      <c r="DB254" s="277"/>
    </row>
    <row r="255" spans="1:106" s="293" customFormat="1" ht="12.75">
      <c r="A255" s="282"/>
      <c r="B255" s="282"/>
      <c r="C255" s="282"/>
      <c r="D255" s="282"/>
      <c r="E255" s="282"/>
      <c r="F255" s="282"/>
      <c r="G255" s="295" t="s">
        <v>1444</v>
      </c>
      <c r="H255" s="284">
        <v>200</v>
      </c>
      <c r="I255" s="271"/>
      <c r="J255" s="271"/>
      <c r="K255" s="271"/>
      <c r="L255" s="282"/>
      <c r="M255" s="282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  <c r="AA255" s="277"/>
      <c r="AB255" s="277"/>
      <c r="AC255" s="277"/>
      <c r="AD255" s="277"/>
      <c r="AE255" s="277"/>
      <c r="AF255" s="277"/>
      <c r="AG255" s="277"/>
      <c r="AH255" s="277"/>
      <c r="AI255" s="277"/>
      <c r="AJ255" s="277"/>
      <c r="AK255" s="277"/>
      <c r="AL255" s="277"/>
      <c r="AM255" s="277"/>
      <c r="AN255" s="277"/>
      <c r="AO255" s="277"/>
      <c r="AP255" s="277"/>
      <c r="AQ255" s="277"/>
      <c r="AR255" s="277"/>
      <c r="AS255" s="277"/>
      <c r="AT255" s="277"/>
      <c r="AU255" s="277"/>
      <c r="AV255" s="277"/>
      <c r="AW255" s="277"/>
      <c r="AX255" s="277"/>
      <c r="AY255" s="277"/>
      <c r="AZ255" s="277"/>
      <c r="BA255" s="277"/>
      <c r="BB255" s="277"/>
      <c r="BC255" s="277"/>
      <c r="BD255" s="277"/>
      <c r="BE255" s="277"/>
      <c r="BF255" s="277"/>
      <c r="BG255" s="277"/>
      <c r="BH255" s="277"/>
      <c r="BI255" s="277"/>
      <c r="BJ255" s="277"/>
      <c r="BK255" s="277"/>
      <c r="BL255" s="277"/>
      <c r="BM255" s="277"/>
      <c r="BN255" s="277"/>
      <c r="BO255" s="277"/>
      <c r="BP255" s="277"/>
      <c r="BQ255" s="277"/>
      <c r="BR255" s="277"/>
      <c r="BS255" s="277"/>
      <c r="BT255" s="277"/>
      <c r="BU255" s="277"/>
      <c r="BV255" s="277"/>
      <c r="BW255" s="277"/>
      <c r="BX255" s="277"/>
      <c r="BY255" s="277"/>
      <c r="BZ255" s="277"/>
      <c r="CA255" s="277"/>
      <c r="CB255" s="277"/>
      <c r="CC255" s="277"/>
      <c r="CD255" s="277"/>
      <c r="CE255" s="277"/>
      <c r="CF255" s="277"/>
      <c r="CG255" s="277"/>
      <c r="CH255" s="277"/>
      <c r="CI255" s="277"/>
      <c r="CJ255" s="277"/>
      <c r="CK255" s="277"/>
      <c r="CL255" s="277"/>
      <c r="CM255" s="277"/>
      <c r="CN255" s="277"/>
      <c r="CO255" s="277"/>
      <c r="CP255" s="277"/>
      <c r="CQ255" s="277"/>
      <c r="CR255" s="277"/>
      <c r="CS255" s="277"/>
      <c r="CT255" s="277"/>
      <c r="CU255" s="277"/>
      <c r="CV255" s="277"/>
      <c r="CW255" s="277"/>
      <c r="CX255" s="277"/>
      <c r="CY255" s="277"/>
      <c r="CZ255" s="277"/>
      <c r="DA255" s="277"/>
      <c r="DB255" s="277"/>
    </row>
    <row r="256" spans="1:106" s="293" customFormat="1" ht="25.5">
      <c r="A256" s="282">
        <v>127</v>
      </c>
      <c r="B256" s="282"/>
      <c r="C256" s="282" t="s">
        <v>5749</v>
      </c>
      <c r="D256" s="282" t="s">
        <v>5622</v>
      </c>
      <c r="E256" s="282" t="s">
        <v>5750</v>
      </c>
      <c r="F256" s="282" t="s">
        <v>5751</v>
      </c>
      <c r="G256" s="295" t="s">
        <v>1444</v>
      </c>
      <c r="H256" s="284">
        <v>38679</v>
      </c>
      <c r="I256" s="271"/>
      <c r="J256" s="271"/>
      <c r="K256" s="271" t="s">
        <v>5736</v>
      </c>
      <c r="L256" s="282" t="s">
        <v>5752</v>
      </c>
      <c r="M256" s="282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  <c r="AA256" s="277"/>
      <c r="AB256" s="277"/>
      <c r="AC256" s="277"/>
      <c r="AD256" s="277"/>
      <c r="AE256" s="277"/>
      <c r="AF256" s="277"/>
      <c r="AG256" s="277"/>
      <c r="AH256" s="277"/>
      <c r="AI256" s="277"/>
      <c r="AJ256" s="277"/>
      <c r="AK256" s="277"/>
      <c r="AL256" s="277"/>
      <c r="AM256" s="277"/>
      <c r="AN256" s="277"/>
      <c r="AO256" s="277"/>
      <c r="AP256" s="277"/>
      <c r="AQ256" s="277"/>
      <c r="AR256" s="277"/>
      <c r="AS256" s="277"/>
      <c r="AT256" s="277"/>
      <c r="AU256" s="277"/>
      <c r="AV256" s="277"/>
      <c r="AW256" s="277"/>
      <c r="AX256" s="277"/>
      <c r="AY256" s="277"/>
      <c r="AZ256" s="277"/>
      <c r="BA256" s="277"/>
      <c r="BB256" s="277"/>
      <c r="BC256" s="277"/>
      <c r="BD256" s="277"/>
      <c r="BE256" s="277"/>
      <c r="BF256" s="277"/>
      <c r="BG256" s="277"/>
      <c r="BH256" s="277"/>
      <c r="BI256" s="277"/>
      <c r="BJ256" s="277"/>
      <c r="BK256" s="277"/>
      <c r="BL256" s="277"/>
      <c r="BM256" s="277"/>
      <c r="BN256" s="277"/>
      <c r="BO256" s="277"/>
      <c r="BP256" s="277"/>
      <c r="BQ256" s="277"/>
      <c r="BR256" s="277"/>
      <c r="BS256" s="277"/>
      <c r="BT256" s="277"/>
      <c r="BU256" s="277"/>
      <c r="BV256" s="277"/>
      <c r="BW256" s="277"/>
      <c r="BX256" s="277"/>
      <c r="BY256" s="277"/>
      <c r="BZ256" s="277"/>
      <c r="CA256" s="277"/>
      <c r="CB256" s="277"/>
      <c r="CC256" s="277"/>
      <c r="CD256" s="277"/>
      <c r="CE256" s="277"/>
      <c r="CF256" s="277"/>
      <c r="CG256" s="277"/>
      <c r="CH256" s="277"/>
      <c r="CI256" s="277"/>
      <c r="CJ256" s="277"/>
      <c r="CK256" s="277"/>
      <c r="CL256" s="277"/>
      <c r="CM256" s="277"/>
      <c r="CN256" s="277"/>
      <c r="CO256" s="277"/>
      <c r="CP256" s="277"/>
      <c r="CQ256" s="277"/>
      <c r="CR256" s="277"/>
      <c r="CS256" s="277"/>
      <c r="CT256" s="277"/>
      <c r="CU256" s="277"/>
      <c r="CV256" s="277"/>
      <c r="CW256" s="277"/>
      <c r="CX256" s="277"/>
      <c r="CY256" s="277"/>
      <c r="CZ256" s="277"/>
      <c r="DA256" s="277"/>
      <c r="DB256" s="277"/>
    </row>
    <row r="257" spans="1:106" s="293" customFormat="1" ht="25.5">
      <c r="A257" s="282">
        <v>128</v>
      </c>
      <c r="B257" s="282"/>
      <c r="C257" s="282" t="s">
        <v>5753</v>
      </c>
      <c r="D257" s="282" t="s">
        <v>5518</v>
      </c>
      <c r="E257" s="282" t="s">
        <v>5754</v>
      </c>
      <c r="F257" s="282" t="s">
        <v>5755</v>
      </c>
      <c r="G257" s="295" t="s">
        <v>1444</v>
      </c>
      <c r="H257" s="284">
        <v>56661</v>
      </c>
      <c r="I257" s="271"/>
      <c r="J257" s="271"/>
      <c r="K257" s="271" t="s">
        <v>5736</v>
      </c>
      <c r="L257" s="282" t="s">
        <v>5756</v>
      </c>
      <c r="M257" s="282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277"/>
      <c r="AL257" s="277"/>
      <c r="AM257" s="277"/>
      <c r="AN257" s="277"/>
      <c r="AO257" s="277"/>
      <c r="AP257" s="277"/>
      <c r="AQ257" s="277"/>
      <c r="AR257" s="277"/>
      <c r="AS257" s="277"/>
      <c r="AT257" s="277"/>
      <c r="AU257" s="277"/>
      <c r="AV257" s="277"/>
      <c r="AW257" s="277"/>
      <c r="AX257" s="277"/>
      <c r="AY257" s="277"/>
      <c r="AZ257" s="277"/>
      <c r="BA257" s="277"/>
      <c r="BB257" s="277"/>
      <c r="BC257" s="277"/>
      <c r="BD257" s="277"/>
      <c r="BE257" s="277"/>
      <c r="BF257" s="277"/>
      <c r="BG257" s="277"/>
      <c r="BH257" s="277"/>
      <c r="BI257" s="277"/>
      <c r="BJ257" s="277"/>
      <c r="BK257" s="277"/>
      <c r="BL257" s="277"/>
      <c r="BM257" s="277"/>
      <c r="BN257" s="277"/>
      <c r="BO257" s="277"/>
      <c r="BP257" s="277"/>
      <c r="BQ257" s="277"/>
      <c r="BR257" s="277"/>
      <c r="BS257" s="277"/>
      <c r="BT257" s="277"/>
      <c r="BU257" s="277"/>
      <c r="BV257" s="277"/>
      <c r="BW257" s="277"/>
      <c r="BX257" s="277"/>
      <c r="BY257" s="277"/>
      <c r="BZ257" s="277"/>
      <c r="CA257" s="277"/>
      <c r="CB257" s="277"/>
      <c r="CC257" s="277"/>
      <c r="CD257" s="277"/>
      <c r="CE257" s="277"/>
      <c r="CF257" s="277"/>
      <c r="CG257" s="277"/>
      <c r="CH257" s="277"/>
      <c r="CI257" s="277"/>
      <c r="CJ257" s="277"/>
      <c r="CK257" s="277"/>
      <c r="CL257" s="277"/>
      <c r="CM257" s="277"/>
      <c r="CN257" s="277"/>
      <c r="CO257" s="277"/>
      <c r="CP257" s="277"/>
      <c r="CQ257" s="277"/>
      <c r="CR257" s="277"/>
      <c r="CS257" s="277"/>
      <c r="CT257" s="277"/>
      <c r="CU257" s="277"/>
      <c r="CV257" s="277"/>
      <c r="CW257" s="277"/>
      <c r="CX257" s="277"/>
      <c r="CY257" s="277"/>
      <c r="CZ257" s="277"/>
      <c r="DA257" s="277"/>
      <c r="DB257" s="277"/>
    </row>
    <row r="258" spans="1:106" s="293" customFormat="1" ht="25.5">
      <c r="A258" s="282">
        <v>129</v>
      </c>
      <c r="B258" s="282"/>
      <c r="C258" s="282" t="s">
        <v>5757</v>
      </c>
      <c r="D258" s="282" t="s">
        <v>5758</v>
      </c>
      <c r="E258" s="282" t="s">
        <v>5759</v>
      </c>
      <c r="F258" s="282" t="s">
        <v>5760</v>
      </c>
      <c r="G258" s="295" t="s">
        <v>1128</v>
      </c>
      <c r="H258" s="284">
        <v>6670</v>
      </c>
      <c r="I258" s="271"/>
      <c r="J258" s="271"/>
      <c r="K258" s="272">
        <v>42552</v>
      </c>
      <c r="L258" s="282" t="s">
        <v>5761</v>
      </c>
      <c r="M258" s="282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  <c r="AA258" s="277"/>
      <c r="AB258" s="277"/>
      <c r="AC258" s="277"/>
      <c r="AD258" s="277"/>
      <c r="AE258" s="277"/>
      <c r="AF258" s="277"/>
      <c r="AG258" s="277"/>
      <c r="AH258" s="277"/>
      <c r="AI258" s="277"/>
      <c r="AJ258" s="277"/>
      <c r="AK258" s="277"/>
      <c r="AL258" s="277"/>
      <c r="AM258" s="277"/>
      <c r="AN258" s="277"/>
      <c r="AO258" s="277"/>
      <c r="AP258" s="277"/>
      <c r="AQ258" s="277"/>
      <c r="AR258" s="277"/>
      <c r="AS258" s="277"/>
      <c r="AT258" s="277"/>
      <c r="AU258" s="277"/>
      <c r="AV258" s="277"/>
      <c r="AW258" s="277"/>
      <c r="AX258" s="277"/>
      <c r="AY258" s="277"/>
      <c r="AZ258" s="277"/>
      <c r="BA258" s="277"/>
      <c r="BB258" s="277"/>
      <c r="BC258" s="277"/>
      <c r="BD258" s="277"/>
      <c r="BE258" s="277"/>
      <c r="BF258" s="277"/>
      <c r="BG258" s="277"/>
      <c r="BH258" s="277"/>
      <c r="BI258" s="277"/>
      <c r="BJ258" s="277"/>
      <c r="BK258" s="277"/>
      <c r="BL258" s="277"/>
      <c r="BM258" s="277"/>
      <c r="BN258" s="277"/>
      <c r="BO258" s="277"/>
      <c r="BP258" s="277"/>
      <c r="BQ258" s="277"/>
      <c r="BR258" s="277"/>
      <c r="BS258" s="277"/>
      <c r="BT258" s="277"/>
      <c r="BU258" s="277"/>
      <c r="BV258" s="277"/>
      <c r="BW258" s="277"/>
      <c r="BX258" s="277"/>
      <c r="BY258" s="277"/>
      <c r="BZ258" s="277"/>
      <c r="CA258" s="277"/>
      <c r="CB258" s="277"/>
      <c r="CC258" s="277"/>
      <c r="CD258" s="277"/>
      <c r="CE258" s="277"/>
      <c r="CF258" s="277"/>
      <c r="CG258" s="277"/>
      <c r="CH258" s="277"/>
      <c r="CI258" s="277"/>
      <c r="CJ258" s="277"/>
      <c r="CK258" s="277"/>
      <c r="CL258" s="277"/>
      <c r="CM258" s="277"/>
      <c r="CN258" s="277"/>
      <c r="CO258" s="277"/>
      <c r="CP258" s="277"/>
      <c r="CQ258" s="277"/>
      <c r="CR258" s="277"/>
      <c r="CS258" s="277"/>
      <c r="CT258" s="277"/>
      <c r="CU258" s="277"/>
      <c r="CV258" s="277"/>
      <c r="CW258" s="277"/>
      <c r="CX258" s="277"/>
      <c r="CY258" s="277"/>
      <c r="CZ258" s="277"/>
      <c r="DA258" s="277"/>
      <c r="DB258" s="277"/>
    </row>
    <row r="259" spans="1:106" s="293" customFormat="1" ht="25.5">
      <c r="A259" s="282">
        <v>130</v>
      </c>
      <c r="B259" s="282"/>
      <c r="C259" s="282" t="s">
        <v>5762</v>
      </c>
      <c r="D259" s="282" t="s">
        <v>5758</v>
      </c>
      <c r="E259" s="282" t="s">
        <v>5763</v>
      </c>
      <c r="F259" s="282" t="s">
        <v>5764</v>
      </c>
      <c r="G259" s="295" t="s">
        <v>1444</v>
      </c>
      <c r="H259" s="284">
        <v>200</v>
      </c>
      <c r="I259" s="271"/>
      <c r="J259" s="271"/>
      <c r="K259" s="272">
        <v>42552</v>
      </c>
      <c r="L259" s="282" t="s">
        <v>5765</v>
      </c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  <c r="AA259" s="277"/>
      <c r="AB259" s="277"/>
      <c r="AC259" s="277"/>
      <c r="AD259" s="277"/>
      <c r="AE259" s="277"/>
      <c r="AF259" s="277"/>
      <c r="AG259" s="277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  <c r="AR259" s="277"/>
      <c r="AS259" s="277"/>
      <c r="AT259" s="277"/>
      <c r="AU259" s="277"/>
      <c r="AV259" s="277"/>
      <c r="AW259" s="277"/>
      <c r="AX259" s="277"/>
      <c r="AY259" s="277"/>
      <c r="AZ259" s="277"/>
      <c r="BA259" s="277"/>
      <c r="BB259" s="277"/>
      <c r="BC259" s="277"/>
      <c r="BD259" s="277"/>
      <c r="BE259" s="277"/>
      <c r="BF259" s="277"/>
      <c r="BG259" s="277"/>
      <c r="BH259" s="277"/>
      <c r="BI259" s="277"/>
      <c r="BJ259" s="277"/>
      <c r="BK259" s="277"/>
      <c r="BL259" s="277"/>
      <c r="BM259" s="277"/>
      <c r="BN259" s="277"/>
      <c r="BO259" s="277"/>
      <c r="BP259" s="277"/>
      <c r="BQ259" s="277"/>
      <c r="BR259" s="277"/>
      <c r="BS259" s="277"/>
      <c r="BT259" s="277"/>
      <c r="BU259" s="277"/>
      <c r="BV259" s="277"/>
      <c r="BW259" s="277"/>
      <c r="BX259" s="277"/>
      <c r="BY259" s="277"/>
      <c r="BZ259" s="277"/>
      <c r="CA259" s="277"/>
      <c r="CB259" s="277"/>
      <c r="CC259" s="277"/>
      <c r="CD259" s="277"/>
      <c r="CE259" s="277"/>
      <c r="CF259" s="277"/>
      <c r="CG259" s="277"/>
      <c r="CH259" s="277"/>
      <c r="CI259" s="277"/>
      <c r="CJ259" s="277"/>
      <c r="CK259" s="277"/>
      <c r="CL259" s="277"/>
      <c r="CM259" s="277"/>
      <c r="CN259" s="277"/>
      <c r="CO259" s="277"/>
      <c r="CP259" s="277"/>
      <c r="CQ259" s="277"/>
      <c r="CR259" s="277"/>
      <c r="CS259" s="277"/>
      <c r="CT259" s="277"/>
      <c r="CU259" s="277"/>
      <c r="CV259" s="277"/>
      <c r="CW259" s="277"/>
      <c r="CX259" s="277"/>
      <c r="CY259" s="277"/>
      <c r="CZ259" s="277"/>
      <c r="DA259" s="277"/>
      <c r="DB259" s="277"/>
    </row>
    <row r="260" spans="1:106" s="293" customFormat="1" ht="25.5">
      <c r="A260" s="282">
        <v>131</v>
      </c>
      <c r="B260" s="282"/>
      <c r="C260" s="282" t="s">
        <v>5766</v>
      </c>
      <c r="D260" s="282" t="s">
        <v>5387</v>
      </c>
      <c r="E260" s="282" t="s">
        <v>5767</v>
      </c>
      <c r="F260" s="282" t="s">
        <v>5768</v>
      </c>
      <c r="G260" s="295" t="s">
        <v>5663</v>
      </c>
      <c r="H260" s="284">
        <v>26970</v>
      </c>
      <c r="I260" s="271"/>
      <c r="J260" s="271"/>
      <c r="K260" s="272">
        <v>42552</v>
      </c>
      <c r="L260" s="282" t="s">
        <v>5769</v>
      </c>
      <c r="M260" s="282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  <c r="AA260" s="277"/>
      <c r="AB260" s="277"/>
      <c r="AC260" s="277"/>
      <c r="AD260" s="277"/>
      <c r="AE260" s="277"/>
      <c r="AF260" s="277"/>
      <c r="AG260" s="277"/>
      <c r="AH260" s="277"/>
      <c r="AI260" s="277"/>
      <c r="AJ260" s="277"/>
      <c r="AK260" s="277"/>
      <c r="AL260" s="277"/>
      <c r="AM260" s="277"/>
      <c r="AN260" s="277"/>
      <c r="AO260" s="277"/>
      <c r="AP260" s="277"/>
      <c r="AQ260" s="277"/>
      <c r="AR260" s="277"/>
      <c r="AS260" s="277"/>
      <c r="AT260" s="277"/>
      <c r="AU260" s="277"/>
      <c r="AV260" s="277"/>
      <c r="AW260" s="277"/>
      <c r="AX260" s="277"/>
      <c r="AY260" s="277"/>
      <c r="AZ260" s="277"/>
      <c r="BA260" s="277"/>
      <c r="BB260" s="277"/>
      <c r="BC260" s="277"/>
      <c r="BD260" s="277"/>
      <c r="BE260" s="277"/>
      <c r="BF260" s="277"/>
      <c r="BG260" s="277"/>
      <c r="BH260" s="277"/>
      <c r="BI260" s="277"/>
      <c r="BJ260" s="277"/>
      <c r="BK260" s="277"/>
      <c r="BL260" s="277"/>
      <c r="BM260" s="277"/>
      <c r="BN260" s="277"/>
      <c r="BO260" s="277"/>
      <c r="BP260" s="277"/>
      <c r="BQ260" s="277"/>
      <c r="BR260" s="277"/>
      <c r="BS260" s="277"/>
      <c r="BT260" s="277"/>
      <c r="BU260" s="277"/>
      <c r="BV260" s="277"/>
      <c r="BW260" s="277"/>
      <c r="BX260" s="277"/>
      <c r="BY260" s="277"/>
      <c r="BZ260" s="277"/>
      <c r="CA260" s="277"/>
      <c r="CB260" s="277"/>
      <c r="CC260" s="277"/>
      <c r="CD260" s="277"/>
      <c r="CE260" s="277"/>
      <c r="CF260" s="277"/>
      <c r="CG260" s="277"/>
      <c r="CH260" s="277"/>
      <c r="CI260" s="277"/>
      <c r="CJ260" s="277"/>
      <c r="CK260" s="277"/>
      <c r="CL260" s="277"/>
      <c r="CM260" s="277"/>
      <c r="CN260" s="277"/>
      <c r="CO260" s="277"/>
      <c r="CP260" s="277"/>
      <c r="CQ260" s="277"/>
      <c r="CR260" s="277"/>
      <c r="CS260" s="277"/>
      <c r="CT260" s="277"/>
      <c r="CU260" s="277"/>
      <c r="CV260" s="277"/>
      <c r="CW260" s="277"/>
      <c r="CX260" s="277"/>
      <c r="CY260" s="277"/>
      <c r="CZ260" s="277"/>
      <c r="DA260" s="277"/>
      <c r="DB260" s="277"/>
    </row>
    <row r="261" spans="1:106" s="293" customFormat="1" ht="25.5">
      <c r="A261" s="282">
        <v>134</v>
      </c>
      <c r="B261" s="282"/>
      <c r="C261" s="282" t="s">
        <v>5770</v>
      </c>
      <c r="D261" s="282" t="s">
        <v>5470</v>
      </c>
      <c r="E261" s="282" t="s">
        <v>5771</v>
      </c>
      <c r="F261" s="282" t="s">
        <v>5772</v>
      </c>
      <c r="G261" s="295" t="s">
        <v>4257</v>
      </c>
      <c r="H261" s="287">
        <v>700</v>
      </c>
      <c r="I261" s="271"/>
      <c r="J261" s="271"/>
      <c r="K261" s="271" t="s">
        <v>5773</v>
      </c>
      <c r="L261" s="282" t="s">
        <v>5774</v>
      </c>
      <c r="M261" s="282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  <c r="AA261" s="277"/>
      <c r="AB261" s="277"/>
      <c r="AC261" s="277"/>
      <c r="AD261" s="277"/>
      <c r="AE261" s="277"/>
      <c r="AF261" s="277"/>
      <c r="AG261" s="277"/>
      <c r="AH261" s="277"/>
      <c r="AI261" s="277"/>
      <c r="AJ261" s="277"/>
      <c r="AK261" s="277"/>
      <c r="AL261" s="277"/>
      <c r="AM261" s="277"/>
      <c r="AN261" s="277"/>
      <c r="AO261" s="277"/>
      <c r="AP261" s="277"/>
      <c r="AQ261" s="277"/>
      <c r="AR261" s="277"/>
      <c r="AS261" s="277"/>
      <c r="AT261" s="277"/>
      <c r="AU261" s="277"/>
      <c r="AV261" s="277"/>
      <c r="AW261" s="277"/>
      <c r="AX261" s="277"/>
      <c r="AY261" s="277"/>
      <c r="AZ261" s="277"/>
      <c r="BA261" s="277"/>
      <c r="BB261" s="277"/>
      <c r="BC261" s="277"/>
      <c r="BD261" s="277"/>
      <c r="BE261" s="277"/>
      <c r="BF261" s="277"/>
      <c r="BG261" s="277"/>
      <c r="BH261" s="277"/>
      <c r="BI261" s="277"/>
      <c r="BJ261" s="277"/>
      <c r="BK261" s="277"/>
      <c r="BL261" s="277"/>
      <c r="BM261" s="277"/>
      <c r="BN261" s="277"/>
      <c r="BO261" s="277"/>
      <c r="BP261" s="277"/>
      <c r="BQ261" s="277"/>
      <c r="BR261" s="277"/>
      <c r="BS261" s="277"/>
      <c r="BT261" s="277"/>
      <c r="BU261" s="277"/>
      <c r="BV261" s="277"/>
      <c r="BW261" s="277"/>
      <c r="BX261" s="277"/>
      <c r="BY261" s="277"/>
      <c r="BZ261" s="277"/>
      <c r="CA261" s="277"/>
      <c r="CB261" s="277"/>
      <c r="CC261" s="277"/>
      <c r="CD261" s="277"/>
      <c r="CE261" s="277"/>
      <c r="CF261" s="277"/>
      <c r="CG261" s="277"/>
      <c r="CH261" s="277"/>
      <c r="CI261" s="277"/>
      <c r="CJ261" s="277"/>
      <c r="CK261" s="277"/>
      <c r="CL261" s="277"/>
      <c r="CM261" s="277"/>
      <c r="CN261" s="277"/>
      <c r="CO261" s="277"/>
      <c r="CP261" s="277"/>
      <c r="CQ261" s="277"/>
      <c r="CR261" s="277"/>
      <c r="CS261" s="277"/>
      <c r="CT261" s="277"/>
      <c r="CU261" s="277"/>
      <c r="CV261" s="277"/>
      <c r="CW261" s="277"/>
      <c r="CX261" s="277"/>
      <c r="CY261" s="277"/>
      <c r="CZ261" s="277"/>
      <c r="DA261" s="277"/>
      <c r="DB261" s="277"/>
    </row>
    <row r="262" spans="1:106" s="293" customFormat="1" ht="25.5">
      <c r="A262" s="282">
        <v>135</v>
      </c>
      <c r="B262" s="282"/>
      <c r="C262" s="282" t="s">
        <v>5775</v>
      </c>
      <c r="D262" s="282" t="s">
        <v>5341</v>
      </c>
      <c r="E262" s="282" t="s">
        <v>5776</v>
      </c>
      <c r="F262" s="282" t="s">
        <v>5777</v>
      </c>
      <c r="G262" s="295" t="s">
        <v>1128</v>
      </c>
      <c r="H262" s="287">
        <v>200</v>
      </c>
      <c r="I262" s="271"/>
      <c r="J262" s="271"/>
      <c r="K262" s="271" t="s">
        <v>5778</v>
      </c>
      <c r="L262" s="282" t="s">
        <v>5779</v>
      </c>
      <c r="M262" s="282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  <c r="X262" s="277"/>
      <c r="Y262" s="277"/>
      <c r="Z262" s="277"/>
      <c r="AA262" s="277"/>
      <c r="AB262" s="277"/>
      <c r="AC262" s="277"/>
      <c r="AD262" s="277"/>
      <c r="AE262" s="277"/>
      <c r="AF262" s="277"/>
      <c r="AG262" s="277"/>
      <c r="AH262" s="277"/>
      <c r="AI262" s="277"/>
      <c r="AJ262" s="277"/>
      <c r="AK262" s="277"/>
      <c r="AL262" s="277"/>
      <c r="AM262" s="277"/>
      <c r="AN262" s="277"/>
      <c r="AO262" s="277"/>
      <c r="AP262" s="277"/>
      <c r="AQ262" s="277"/>
      <c r="AR262" s="277"/>
      <c r="AS262" s="277"/>
      <c r="AT262" s="277"/>
      <c r="AU262" s="277"/>
      <c r="AV262" s="277"/>
      <c r="AW262" s="277"/>
      <c r="AX262" s="277"/>
      <c r="AY262" s="277"/>
      <c r="AZ262" s="277"/>
      <c r="BA262" s="277"/>
      <c r="BB262" s="277"/>
      <c r="BC262" s="277"/>
      <c r="BD262" s="277"/>
      <c r="BE262" s="277"/>
      <c r="BF262" s="277"/>
      <c r="BG262" s="277"/>
      <c r="BH262" s="277"/>
      <c r="BI262" s="277"/>
      <c r="BJ262" s="277"/>
      <c r="BK262" s="277"/>
      <c r="BL262" s="277"/>
      <c r="BM262" s="277"/>
      <c r="BN262" s="277"/>
      <c r="BO262" s="277"/>
      <c r="BP262" s="277"/>
      <c r="BQ262" s="277"/>
      <c r="BR262" s="277"/>
      <c r="BS262" s="277"/>
      <c r="BT262" s="277"/>
      <c r="BU262" s="277"/>
      <c r="BV262" s="277"/>
      <c r="BW262" s="277"/>
      <c r="BX262" s="277"/>
      <c r="BY262" s="277"/>
      <c r="BZ262" s="277"/>
      <c r="CA262" s="277"/>
      <c r="CB262" s="277"/>
      <c r="CC262" s="277"/>
      <c r="CD262" s="277"/>
      <c r="CE262" s="277"/>
      <c r="CF262" s="277"/>
      <c r="CG262" s="277"/>
      <c r="CH262" s="277"/>
      <c r="CI262" s="277"/>
      <c r="CJ262" s="277"/>
      <c r="CK262" s="277"/>
      <c r="CL262" s="277"/>
      <c r="CM262" s="277"/>
      <c r="CN262" s="277"/>
      <c r="CO262" s="277"/>
      <c r="CP262" s="277"/>
      <c r="CQ262" s="277"/>
      <c r="CR262" s="277"/>
      <c r="CS262" s="277"/>
      <c r="CT262" s="277"/>
      <c r="CU262" s="277"/>
      <c r="CV262" s="277"/>
      <c r="CW262" s="277"/>
      <c r="CX262" s="277"/>
      <c r="CY262" s="277"/>
      <c r="CZ262" s="277"/>
      <c r="DA262" s="277"/>
      <c r="DB262" s="277"/>
    </row>
    <row r="263" spans="1:106" s="293" customFormat="1" ht="12.75">
      <c r="A263" s="298"/>
      <c r="B263" s="298"/>
      <c r="E263" s="282"/>
      <c r="F263" s="282"/>
      <c r="G263" s="295" t="s">
        <v>977</v>
      </c>
      <c r="H263" s="287">
        <v>5000</v>
      </c>
      <c r="I263" s="271"/>
      <c r="J263" s="271"/>
      <c r="K263" s="271"/>
      <c r="L263" s="282"/>
      <c r="M263" s="282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77"/>
      <c r="AL263" s="277"/>
      <c r="AM263" s="277"/>
      <c r="AN263" s="277"/>
      <c r="AO263" s="277"/>
      <c r="AP263" s="277"/>
      <c r="AQ263" s="277"/>
      <c r="AR263" s="277"/>
      <c r="AS263" s="277"/>
      <c r="AT263" s="277"/>
      <c r="AU263" s="277"/>
      <c r="AV263" s="277"/>
      <c r="AW263" s="277"/>
      <c r="AX263" s="277"/>
      <c r="AY263" s="277"/>
      <c r="AZ263" s="277"/>
      <c r="BA263" s="277"/>
      <c r="BB263" s="277"/>
      <c r="BC263" s="277"/>
      <c r="BD263" s="277"/>
      <c r="BE263" s="277"/>
      <c r="BF263" s="277"/>
      <c r="BG263" s="277"/>
      <c r="BH263" s="277"/>
      <c r="BI263" s="277"/>
      <c r="BJ263" s="277"/>
      <c r="BK263" s="277"/>
      <c r="BL263" s="277"/>
      <c r="BM263" s="277"/>
      <c r="BN263" s="277"/>
      <c r="BO263" s="277"/>
      <c r="BP263" s="277"/>
      <c r="BQ263" s="277"/>
      <c r="BR263" s="277"/>
      <c r="BS263" s="277"/>
      <c r="BT263" s="277"/>
      <c r="BU263" s="277"/>
      <c r="BV263" s="277"/>
      <c r="BW263" s="277"/>
      <c r="BX263" s="277"/>
      <c r="BY263" s="277"/>
      <c r="BZ263" s="277"/>
      <c r="CA263" s="277"/>
      <c r="CB263" s="277"/>
      <c r="CC263" s="277"/>
      <c r="CD263" s="277"/>
      <c r="CE263" s="277"/>
      <c r="CF263" s="277"/>
      <c r="CG263" s="277"/>
      <c r="CH263" s="277"/>
      <c r="CI263" s="277"/>
      <c r="CJ263" s="277"/>
      <c r="CK263" s="277"/>
      <c r="CL263" s="277"/>
      <c r="CM263" s="277"/>
      <c r="CN263" s="277"/>
      <c r="CO263" s="277"/>
      <c r="CP263" s="277"/>
      <c r="CQ263" s="277"/>
      <c r="CR263" s="277"/>
      <c r="CS263" s="277"/>
      <c r="CT263" s="277"/>
      <c r="CU263" s="277"/>
      <c r="CV263" s="277"/>
      <c r="CW263" s="277"/>
      <c r="CX263" s="277"/>
      <c r="CY263" s="277"/>
      <c r="CZ263" s="277"/>
      <c r="DA263" s="277"/>
      <c r="DB263" s="277"/>
    </row>
    <row r="264" spans="1:106" s="293" customFormat="1" ht="25.5">
      <c r="A264" s="299">
        <v>137</v>
      </c>
      <c r="B264" s="299"/>
      <c r="C264" s="282" t="s">
        <v>5466</v>
      </c>
      <c r="D264" s="282" t="s">
        <v>3442</v>
      </c>
      <c r="E264" s="282" t="s">
        <v>5467</v>
      </c>
      <c r="F264" s="282" t="s">
        <v>5780</v>
      </c>
      <c r="G264" s="295" t="s">
        <v>674</v>
      </c>
      <c r="H264" s="287">
        <v>925505</v>
      </c>
      <c r="I264" s="271"/>
      <c r="J264" s="271"/>
      <c r="K264" s="271" t="s">
        <v>5781</v>
      </c>
      <c r="L264" s="282" t="s">
        <v>5782</v>
      </c>
      <c r="M264" s="282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277"/>
      <c r="AL264" s="277"/>
      <c r="AM264" s="277"/>
      <c r="AN264" s="277"/>
      <c r="AO264" s="277"/>
      <c r="AP264" s="277"/>
      <c r="AQ264" s="277"/>
      <c r="AR264" s="277"/>
      <c r="AS264" s="277"/>
      <c r="AT264" s="277"/>
      <c r="AU264" s="277"/>
      <c r="AV264" s="277"/>
      <c r="AW264" s="277"/>
      <c r="AX264" s="277"/>
      <c r="AY264" s="277"/>
      <c r="AZ264" s="277"/>
      <c r="BA264" s="277"/>
      <c r="BB264" s="277"/>
      <c r="BC264" s="277"/>
      <c r="BD264" s="277"/>
      <c r="BE264" s="277"/>
      <c r="BF264" s="277"/>
      <c r="BG264" s="277"/>
      <c r="BH264" s="277"/>
      <c r="BI264" s="277"/>
      <c r="BJ264" s="277"/>
      <c r="BK264" s="277"/>
      <c r="BL264" s="277"/>
      <c r="BM264" s="277"/>
      <c r="BN264" s="277"/>
      <c r="BO264" s="277"/>
      <c r="BP264" s="277"/>
      <c r="BQ264" s="277"/>
      <c r="BR264" s="277"/>
      <c r="BS264" s="277"/>
      <c r="BT264" s="277"/>
      <c r="BU264" s="277"/>
      <c r="BV264" s="277"/>
      <c r="BW264" s="277"/>
      <c r="BX264" s="277"/>
      <c r="BY264" s="277"/>
      <c r="BZ264" s="277"/>
      <c r="CA264" s="277"/>
      <c r="CB264" s="277"/>
      <c r="CC264" s="277"/>
      <c r="CD264" s="277"/>
      <c r="CE264" s="277"/>
      <c r="CF264" s="277"/>
      <c r="CG264" s="277"/>
      <c r="CH264" s="277"/>
      <c r="CI264" s="277"/>
      <c r="CJ264" s="277"/>
      <c r="CK264" s="277"/>
      <c r="CL264" s="277"/>
      <c r="CM264" s="277"/>
      <c r="CN264" s="277"/>
      <c r="CO264" s="277"/>
      <c r="CP264" s="277"/>
      <c r="CQ264" s="277"/>
      <c r="CR264" s="277"/>
      <c r="CS264" s="277"/>
      <c r="CT264" s="277"/>
      <c r="CU264" s="277"/>
      <c r="CV264" s="277"/>
      <c r="CW264" s="277"/>
      <c r="CX264" s="277"/>
      <c r="CY264" s="277"/>
      <c r="CZ264" s="277"/>
      <c r="DA264" s="277"/>
      <c r="DB264" s="277"/>
    </row>
    <row r="265" spans="1:106" s="293" customFormat="1" ht="25.5">
      <c r="A265" s="299">
        <v>138</v>
      </c>
      <c r="B265" s="299"/>
      <c r="C265" s="282" t="s">
        <v>5783</v>
      </c>
      <c r="D265" s="282" t="s">
        <v>5392</v>
      </c>
      <c r="E265" s="282" t="s">
        <v>5784</v>
      </c>
      <c r="F265" s="282" t="s">
        <v>5785</v>
      </c>
      <c r="G265" s="295" t="s">
        <v>1444</v>
      </c>
      <c r="H265" s="287">
        <v>200</v>
      </c>
      <c r="I265" s="271"/>
      <c r="J265" s="271"/>
      <c r="K265" s="271" t="s">
        <v>5786</v>
      </c>
      <c r="L265" s="282" t="s">
        <v>5787</v>
      </c>
      <c r="M265" s="282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  <c r="X265" s="277"/>
      <c r="Y265" s="277"/>
      <c r="Z265" s="277"/>
      <c r="AA265" s="277"/>
      <c r="AB265" s="277"/>
      <c r="AC265" s="277"/>
      <c r="AD265" s="277"/>
      <c r="AE265" s="277"/>
      <c r="AF265" s="277"/>
      <c r="AG265" s="277"/>
      <c r="AH265" s="277"/>
      <c r="AI265" s="277"/>
      <c r="AJ265" s="277"/>
      <c r="AK265" s="277"/>
      <c r="AL265" s="277"/>
      <c r="AM265" s="277"/>
      <c r="AN265" s="277"/>
      <c r="AO265" s="277"/>
      <c r="AP265" s="277"/>
      <c r="AQ265" s="277"/>
      <c r="AR265" s="277"/>
      <c r="AS265" s="277"/>
      <c r="AT265" s="277"/>
      <c r="AU265" s="277"/>
      <c r="AV265" s="277"/>
      <c r="AW265" s="277"/>
      <c r="AX265" s="277"/>
      <c r="AY265" s="277"/>
      <c r="AZ265" s="277"/>
      <c r="BA265" s="277"/>
      <c r="BB265" s="277"/>
      <c r="BC265" s="277"/>
      <c r="BD265" s="277"/>
      <c r="BE265" s="277"/>
      <c r="BF265" s="277"/>
      <c r="BG265" s="277"/>
      <c r="BH265" s="277"/>
      <c r="BI265" s="277"/>
      <c r="BJ265" s="277"/>
      <c r="BK265" s="277"/>
      <c r="BL265" s="277"/>
      <c r="BM265" s="277"/>
      <c r="BN265" s="277"/>
      <c r="BO265" s="277"/>
      <c r="BP265" s="277"/>
      <c r="BQ265" s="277"/>
      <c r="BR265" s="277"/>
      <c r="BS265" s="277"/>
      <c r="BT265" s="277"/>
      <c r="BU265" s="277"/>
      <c r="BV265" s="277"/>
      <c r="BW265" s="277"/>
      <c r="BX265" s="277"/>
      <c r="BY265" s="277"/>
      <c r="BZ265" s="277"/>
      <c r="CA265" s="277"/>
      <c r="CB265" s="277"/>
      <c r="CC265" s="277"/>
      <c r="CD265" s="277"/>
      <c r="CE265" s="277"/>
      <c r="CF265" s="277"/>
      <c r="CG265" s="277"/>
      <c r="CH265" s="277"/>
      <c r="CI265" s="277"/>
      <c r="CJ265" s="277"/>
      <c r="CK265" s="277"/>
      <c r="CL265" s="277"/>
      <c r="CM265" s="277"/>
      <c r="CN265" s="277"/>
      <c r="CO265" s="277"/>
      <c r="CP265" s="277"/>
      <c r="CQ265" s="277"/>
      <c r="CR265" s="277"/>
      <c r="CS265" s="277"/>
      <c r="CT265" s="277"/>
      <c r="CU265" s="277"/>
      <c r="CV265" s="277"/>
      <c r="CW265" s="277"/>
      <c r="CX265" s="277"/>
      <c r="CY265" s="277"/>
      <c r="CZ265" s="277"/>
      <c r="DA265" s="277"/>
      <c r="DB265" s="277"/>
    </row>
    <row r="266" spans="1:106" s="293" customFormat="1" ht="12.75">
      <c r="A266" s="299"/>
      <c r="B266" s="299"/>
      <c r="C266" s="282"/>
      <c r="D266" s="282"/>
      <c r="E266" s="282"/>
      <c r="F266" s="282"/>
      <c r="G266" s="295" t="s">
        <v>977</v>
      </c>
      <c r="H266" s="287">
        <v>10000</v>
      </c>
      <c r="I266" s="271"/>
      <c r="J266" s="271"/>
      <c r="K266" s="271"/>
      <c r="L266" s="282"/>
      <c r="M266" s="282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  <c r="AA266" s="277"/>
      <c r="AB266" s="277"/>
      <c r="AC266" s="277"/>
      <c r="AD266" s="277"/>
      <c r="AE266" s="277"/>
      <c r="AF266" s="277"/>
      <c r="AG266" s="277"/>
      <c r="AH266" s="277"/>
      <c r="AI266" s="277"/>
      <c r="AJ266" s="277"/>
      <c r="AK266" s="277"/>
      <c r="AL266" s="277"/>
      <c r="AM266" s="277"/>
      <c r="AN266" s="277"/>
      <c r="AO266" s="277"/>
      <c r="AP266" s="277"/>
      <c r="AQ266" s="277"/>
      <c r="AR266" s="277"/>
      <c r="AS266" s="277"/>
      <c r="AT266" s="277"/>
      <c r="AU266" s="277"/>
      <c r="AV266" s="277"/>
      <c r="AW266" s="277"/>
      <c r="AX266" s="277"/>
      <c r="AY266" s="277"/>
      <c r="AZ266" s="277"/>
      <c r="BA266" s="277"/>
      <c r="BB266" s="277"/>
      <c r="BC266" s="277"/>
      <c r="BD266" s="277"/>
      <c r="BE266" s="277"/>
      <c r="BF266" s="277"/>
      <c r="BG266" s="277"/>
      <c r="BH266" s="277"/>
      <c r="BI266" s="277"/>
      <c r="BJ266" s="277"/>
      <c r="BK266" s="277"/>
      <c r="BL266" s="277"/>
      <c r="BM266" s="277"/>
      <c r="BN266" s="277"/>
      <c r="BO266" s="277"/>
      <c r="BP266" s="277"/>
      <c r="BQ266" s="277"/>
      <c r="BR266" s="277"/>
      <c r="BS266" s="277"/>
      <c r="BT266" s="277"/>
      <c r="BU266" s="277"/>
      <c r="BV266" s="277"/>
      <c r="BW266" s="277"/>
      <c r="BX266" s="277"/>
      <c r="BY266" s="277"/>
      <c r="BZ266" s="277"/>
      <c r="CA266" s="277"/>
      <c r="CB266" s="277"/>
      <c r="CC266" s="277"/>
      <c r="CD266" s="277"/>
      <c r="CE266" s="277"/>
      <c r="CF266" s="277"/>
      <c r="CG266" s="277"/>
      <c r="CH266" s="277"/>
      <c r="CI266" s="277"/>
      <c r="CJ266" s="277"/>
      <c r="CK266" s="277"/>
      <c r="CL266" s="277"/>
      <c r="CM266" s="277"/>
      <c r="CN266" s="277"/>
      <c r="CO266" s="277"/>
      <c r="CP266" s="277"/>
      <c r="CQ266" s="277"/>
      <c r="CR266" s="277"/>
      <c r="CS266" s="277"/>
      <c r="CT266" s="277"/>
      <c r="CU266" s="277"/>
      <c r="CV266" s="277"/>
      <c r="CW266" s="277"/>
      <c r="CX266" s="277"/>
      <c r="CY266" s="277"/>
      <c r="CZ266" s="277"/>
      <c r="DA266" s="277"/>
      <c r="DB266" s="277"/>
    </row>
    <row r="267" spans="1:106" s="293" customFormat="1" ht="25.5">
      <c r="A267" s="299">
        <v>140</v>
      </c>
      <c r="B267" s="299"/>
      <c r="C267" s="282" t="s">
        <v>5788</v>
      </c>
      <c r="D267" s="282" t="s">
        <v>5392</v>
      </c>
      <c r="E267" s="282" t="s">
        <v>5789</v>
      </c>
      <c r="F267" s="282" t="s">
        <v>5790</v>
      </c>
      <c r="G267" s="295" t="s">
        <v>1444</v>
      </c>
      <c r="H267" s="287">
        <v>200</v>
      </c>
      <c r="I267" s="271"/>
      <c r="J267" s="271"/>
      <c r="K267" s="271" t="s">
        <v>5786</v>
      </c>
      <c r="L267" s="282" t="s">
        <v>5791</v>
      </c>
      <c r="M267" s="282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  <c r="AA267" s="277"/>
      <c r="AB267" s="277"/>
      <c r="AC267" s="277"/>
      <c r="AD267" s="277"/>
      <c r="AE267" s="277"/>
      <c r="AF267" s="277"/>
      <c r="AG267" s="277"/>
      <c r="AH267" s="277"/>
      <c r="AI267" s="277"/>
      <c r="AJ267" s="277"/>
      <c r="AK267" s="277"/>
      <c r="AL267" s="277"/>
      <c r="AM267" s="277"/>
      <c r="AN267" s="277"/>
      <c r="AO267" s="277"/>
      <c r="AP267" s="277"/>
      <c r="AQ267" s="277"/>
      <c r="AR267" s="277"/>
      <c r="AS267" s="277"/>
      <c r="AT267" s="277"/>
      <c r="AU267" s="277"/>
      <c r="AV267" s="277"/>
      <c r="AW267" s="277"/>
      <c r="AX267" s="277"/>
      <c r="AY267" s="277"/>
      <c r="AZ267" s="277"/>
      <c r="BA267" s="277"/>
      <c r="BB267" s="277"/>
      <c r="BC267" s="277"/>
      <c r="BD267" s="277"/>
      <c r="BE267" s="277"/>
      <c r="BF267" s="277"/>
      <c r="BG267" s="277"/>
      <c r="BH267" s="277"/>
      <c r="BI267" s="277"/>
      <c r="BJ267" s="277"/>
      <c r="BK267" s="277"/>
      <c r="BL267" s="277"/>
      <c r="BM267" s="277"/>
      <c r="BN267" s="277"/>
      <c r="BO267" s="277"/>
      <c r="BP267" s="277"/>
      <c r="BQ267" s="277"/>
      <c r="BR267" s="277"/>
      <c r="BS267" s="277"/>
      <c r="BT267" s="277"/>
      <c r="BU267" s="277"/>
      <c r="BV267" s="277"/>
      <c r="BW267" s="277"/>
      <c r="BX267" s="277"/>
      <c r="BY267" s="277"/>
      <c r="BZ267" s="277"/>
      <c r="CA267" s="277"/>
      <c r="CB267" s="277"/>
      <c r="CC267" s="277"/>
      <c r="CD267" s="277"/>
      <c r="CE267" s="277"/>
      <c r="CF267" s="277"/>
      <c r="CG267" s="277"/>
      <c r="CH267" s="277"/>
      <c r="CI267" s="277"/>
      <c r="CJ267" s="277"/>
      <c r="CK267" s="277"/>
      <c r="CL267" s="277"/>
      <c r="CM267" s="277"/>
      <c r="CN267" s="277"/>
      <c r="CO267" s="277"/>
      <c r="CP267" s="277"/>
      <c r="CQ267" s="277"/>
      <c r="CR267" s="277"/>
      <c r="CS267" s="277"/>
      <c r="CT267" s="277"/>
      <c r="CU267" s="277"/>
      <c r="CV267" s="277"/>
      <c r="CW267" s="277"/>
      <c r="CX267" s="277"/>
      <c r="CY267" s="277"/>
      <c r="CZ267" s="277"/>
      <c r="DA267" s="277"/>
      <c r="DB267" s="277"/>
    </row>
    <row r="268" spans="1:106" s="293" customFormat="1" ht="12.75">
      <c r="A268" s="299"/>
      <c r="B268" s="299"/>
      <c r="C268" s="282"/>
      <c r="D268" s="282"/>
      <c r="E268" s="282"/>
      <c r="F268" s="282"/>
      <c r="G268" s="295" t="s">
        <v>977</v>
      </c>
      <c r="H268" s="287">
        <v>5000</v>
      </c>
      <c r="I268" s="271"/>
      <c r="J268" s="271"/>
      <c r="K268" s="271"/>
      <c r="L268" s="282"/>
      <c r="M268" s="282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  <c r="AA268" s="277"/>
      <c r="AB268" s="277"/>
      <c r="AC268" s="277"/>
      <c r="AD268" s="277"/>
      <c r="AE268" s="277"/>
      <c r="AF268" s="277"/>
      <c r="AG268" s="277"/>
      <c r="AH268" s="277"/>
      <c r="AI268" s="277"/>
      <c r="AJ268" s="277"/>
      <c r="AK268" s="277"/>
      <c r="AL268" s="277"/>
      <c r="AM268" s="277"/>
      <c r="AN268" s="277"/>
      <c r="AO268" s="277"/>
      <c r="AP268" s="277"/>
      <c r="AQ268" s="277"/>
      <c r="AR268" s="277"/>
      <c r="AS268" s="277"/>
      <c r="AT268" s="277"/>
      <c r="AU268" s="277"/>
      <c r="AV268" s="277"/>
      <c r="AW268" s="277"/>
      <c r="AX268" s="277"/>
      <c r="AY268" s="277"/>
      <c r="AZ268" s="277"/>
      <c r="BA268" s="277"/>
      <c r="BB268" s="277"/>
      <c r="BC268" s="277"/>
      <c r="BD268" s="277"/>
      <c r="BE268" s="277"/>
      <c r="BF268" s="277"/>
      <c r="BG268" s="277"/>
      <c r="BH268" s="277"/>
      <c r="BI268" s="277"/>
      <c r="BJ268" s="277"/>
      <c r="BK268" s="277"/>
      <c r="BL268" s="277"/>
      <c r="BM268" s="277"/>
      <c r="BN268" s="277"/>
      <c r="BO268" s="277"/>
      <c r="BP268" s="277"/>
      <c r="BQ268" s="277"/>
      <c r="BR268" s="277"/>
      <c r="BS268" s="277"/>
      <c r="BT268" s="277"/>
      <c r="BU268" s="277"/>
      <c r="BV268" s="277"/>
      <c r="BW268" s="277"/>
      <c r="BX268" s="277"/>
      <c r="BY268" s="277"/>
      <c r="BZ268" s="277"/>
      <c r="CA268" s="277"/>
      <c r="CB268" s="277"/>
      <c r="CC268" s="277"/>
      <c r="CD268" s="277"/>
      <c r="CE268" s="277"/>
      <c r="CF268" s="277"/>
      <c r="CG268" s="277"/>
      <c r="CH268" s="277"/>
      <c r="CI268" s="277"/>
      <c r="CJ268" s="277"/>
      <c r="CK268" s="277"/>
      <c r="CL268" s="277"/>
      <c r="CM268" s="277"/>
      <c r="CN268" s="277"/>
      <c r="CO268" s="277"/>
      <c r="CP268" s="277"/>
      <c r="CQ268" s="277"/>
      <c r="CR268" s="277"/>
      <c r="CS268" s="277"/>
      <c r="CT268" s="277"/>
      <c r="CU268" s="277"/>
      <c r="CV268" s="277"/>
      <c r="CW268" s="277"/>
      <c r="CX268" s="277"/>
      <c r="CY268" s="277"/>
      <c r="CZ268" s="277"/>
      <c r="DA268" s="277"/>
      <c r="DB268" s="277"/>
    </row>
    <row r="269" spans="1:106" s="293" customFormat="1" ht="25.5">
      <c r="A269" s="299">
        <v>143</v>
      </c>
      <c r="B269" s="299"/>
      <c r="C269" s="282" t="s">
        <v>5792</v>
      </c>
      <c r="D269" s="282" t="s">
        <v>5793</v>
      </c>
      <c r="E269" s="282" t="s">
        <v>5794</v>
      </c>
      <c r="F269" s="271" t="s">
        <v>5795</v>
      </c>
      <c r="G269" s="295" t="s">
        <v>1444</v>
      </c>
      <c r="H269" s="287">
        <v>200</v>
      </c>
      <c r="I269" s="271"/>
      <c r="J269" s="271"/>
      <c r="K269" s="272">
        <v>42708</v>
      </c>
      <c r="L269" s="282" t="s">
        <v>5796</v>
      </c>
      <c r="M269" s="282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  <c r="AA269" s="277"/>
      <c r="AB269" s="277"/>
      <c r="AC269" s="277"/>
      <c r="AD269" s="277"/>
      <c r="AE269" s="277"/>
      <c r="AF269" s="277"/>
      <c r="AG269" s="277"/>
      <c r="AH269" s="277"/>
      <c r="AI269" s="277"/>
      <c r="AJ269" s="277"/>
      <c r="AK269" s="277"/>
      <c r="AL269" s="277"/>
      <c r="AM269" s="277"/>
      <c r="AN269" s="277"/>
      <c r="AO269" s="277"/>
      <c r="AP269" s="277"/>
      <c r="AQ269" s="277"/>
      <c r="AR269" s="277"/>
      <c r="AS269" s="277"/>
      <c r="AT269" s="277"/>
      <c r="AU269" s="277"/>
      <c r="AV269" s="277"/>
      <c r="AW269" s="277"/>
      <c r="AX269" s="277"/>
      <c r="AY269" s="277"/>
      <c r="AZ269" s="277"/>
      <c r="BA269" s="277"/>
      <c r="BB269" s="277"/>
      <c r="BC269" s="277"/>
      <c r="BD269" s="277"/>
      <c r="BE269" s="277"/>
      <c r="BF269" s="277"/>
      <c r="BG269" s="277"/>
      <c r="BH269" s="277"/>
      <c r="BI269" s="277"/>
      <c r="BJ269" s="277"/>
      <c r="BK269" s="277"/>
      <c r="BL269" s="277"/>
      <c r="BM269" s="277"/>
      <c r="BN269" s="277"/>
      <c r="BO269" s="277"/>
      <c r="BP269" s="277"/>
      <c r="BQ269" s="277"/>
      <c r="BR269" s="277"/>
      <c r="BS269" s="277"/>
      <c r="BT269" s="277"/>
      <c r="BU269" s="277"/>
      <c r="BV269" s="277"/>
      <c r="BW269" s="277"/>
      <c r="BX269" s="277"/>
      <c r="BY269" s="277"/>
      <c r="BZ269" s="277"/>
      <c r="CA269" s="277"/>
      <c r="CB269" s="277"/>
      <c r="CC269" s="277"/>
      <c r="CD269" s="277"/>
      <c r="CE269" s="277"/>
      <c r="CF269" s="277"/>
      <c r="CG269" s="277"/>
      <c r="CH269" s="277"/>
      <c r="CI269" s="277"/>
      <c r="CJ269" s="277"/>
      <c r="CK269" s="277"/>
      <c r="CL269" s="277"/>
      <c r="CM269" s="277"/>
      <c r="CN269" s="277"/>
      <c r="CO269" s="277"/>
      <c r="CP269" s="277"/>
      <c r="CQ269" s="277"/>
      <c r="CR269" s="277"/>
      <c r="CS269" s="277"/>
      <c r="CT269" s="277"/>
      <c r="CU269" s="277"/>
      <c r="CV269" s="277"/>
      <c r="CW269" s="277"/>
      <c r="CX269" s="277"/>
      <c r="CY269" s="277"/>
      <c r="CZ269" s="277"/>
      <c r="DA269" s="277"/>
      <c r="DB269" s="277"/>
    </row>
    <row r="270" spans="1:106" s="293" customFormat="1" ht="12.75">
      <c r="A270" s="299"/>
      <c r="B270" s="299"/>
      <c r="C270" s="271"/>
      <c r="D270" s="282"/>
      <c r="E270" s="282"/>
      <c r="F270" s="271"/>
      <c r="G270" s="295" t="s">
        <v>977</v>
      </c>
      <c r="H270" s="287">
        <v>5000</v>
      </c>
      <c r="I270" s="271"/>
      <c r="J270" s="271"/>
      <c r="K270" s="271"/>
      <c r="L270" s="282"/>
      <c r="M270" s="282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  <c r="X270" s="277"/>
      <c r="Y270" s="277"/>
      <c r="Z270" s="277"/>
      <c r="AA270" s="277"/>
      <c r="AB270" s="277"/>
      <c r="AC270" s="277"/>
      <c r="AD270" s="277"/>
      <c r="AE270" s="277"/>
      <c r="AF270" s="277"/>
      <c r="AG270" s="277"/>
      <c r="AH270" s="277"/>
      <c r="AI270" s="277"/>
      <c r="AJ270" s="277"/>
      <c r="AK270" s="277"/>
      <c r="AL270" s="277"/>
      <c r="AM270" s="277"/>
      <c r="AN270" s="277"/>
      <c r="AO270" s="277"/>
      <c r="AP270" s="277"/>
      <c r="AQ270" s="277"/>
      <c r="AR270" s="277"/>
      <c r="AS270" s="277"/>
      <c r="AT270" s="277"/>
      <c r="AU270" s="277"/>
      <c r="AV270" s="277"/>
      <c r="AW270" s="277"/>
      <c r="AX270" s="277"/>
      <c r="AY270" s="277"/>
      <c r="AZ270" s="277"/>
      <c r="BA270" s="277"/>
      <c r="BB270" s="277"/>
      <c r="BC270" s="277"/>
      <c r="BD270" s="277"/>
      <c r="BE270" s="277"/>
      <c r="BF270" s="277"/>
      <c r="BG270" s="277"/>
      <c r="BH270" s="277"/>
      <c r="BI270" s="277"/>
      <c r="BJ270" s="277"/>
      <c r="BK270" s="277"/>
      <c r="BL270" s="277"/>
      <c r="BM270" s="277"/>
      <c r="BN270" s="277"/>
      <c r="BO270" s="277"/>
      <c r="BP270" s="277"/>
      <c r="BQ270" s="277"/>
      <c r="BR270" s="277"/>
      <c r="BS270" s="277"/>
      <c r="BT270" s="277"/>
      <c r="BU270" s="277"/>
      <c r="BV270" s="277"/>
      <c r="BW270" s="277"/>
      <c r="BX270" s="277"/>
      <c r="BY270" s="277"/>
      <c r="BZ270" s="277"/>
      <c r="CA270" s="277"/>
      <c r="CB270" s="277"/>
      <c r="CC270" s="277"/>
      <c r="CD270" s="277"/>
      <c r="CE270" s="277"/>
      <c r="CF270" s="277"/>
      <c r="CG270" s="277"/>
      <c r="CH270" s="277"/>
      <c r="CI270" s="277"/>
      <c r="CJ270" s="277"/>
      <c r="CK270" s="277"/>
      <c r="CL270" s="277"/>
      <c r="CM270" s="277"/>
      <c r="CN270" s="277"/>
      <c r="CO270" s="277"/>
      <c r="CP270" s="277"/>
      <c r="CQ270" s="277"/>
      <c r="CR270" s="277"/>
      <c r="CS270" s="277"/>
      <c r="CT270" s="277"/>
      <c r="CU270" s="277"/>
      <c r="CV270" s="277"/>
      <c r="CW270" s="277"/>
      <c r="CX270" s="277"/>
      <c r="CY270" s="277"/>
      <c r="CZ270" s="277"/>
      <c r="DA270" s="277"/>
      <c r="DB270" s="277"/>
    </row>
    <row r="271" spans="1:106" s="293" customFormat="1" ht="25.5">
      <c r="A271" s="299">
        <v>144</v>
      </c>
      <c r="B271" s="299"/>
      <c r="C271" s="271" t="s">
        <v>5797</v>
      </c>
      <c r="D271" s="282" t="s">
        <v>5798</v>
      </c>
      <c r="E271" s="282" t="s">
        <v>5799</v>
      </c>
      <c r="F271" s="271" t="s">
        <v>5800</v>
      </c>
      <c r="G271" s="295" t="s">
        <v>674</v>
      </c>
      <c r="H271" s="287">
        <v>57225</v>
      </c>
      <c r="I271" s="271"/>
      <c r="J271" s="271"/>
      <c r="K271" s="272">
        <v>42486</v>
      </c>
      <c r="L271" s="282" t="s">
        <v>5801</v>
      </c>
      <c r="M271" s="282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  <c r="X271" s="277"/>
      <c r="Y271" s="277"/>
      <c r="Z271" s="277"/>
      <c r="AA271" s="277"/>
      <c r="AB271" s="277"/>
      <c r="AC271" s="277"/>
      <c r="AD271" s="277"/>
      <c r="AE271" s="277"/>
      <c r="AF271" s="277"/>
      <c r="AG271" s="277"/>
      <c r="AH271" s="277"/>
      <c r="AI271" s="277"/>
      <c r="AJ271" s="277"/>
      <c r="AK271" s="277"/>
      <c r="AL271" s="277"/>
      <c r="AM271" s="277"/>
      <c r="AN271" s="277"/>
      <c r="AO271" s="277"/>
      <c r="AP271" s="277"/>
      <c r="AQ271" s="277"/>
      <c r="AR271" s="277"/>
      <c r="AS271" s="277"/>
      <c r="AT271" s="277"/>
      <c r="AU271" s="277"/>
      <c r="AV271" s="277"/>
      <c r="AW271" s="277"/>
      <c r="AX271" s="277"/>
      <c r="AY271" s="277"/>
      <c r="AZ271" s="277"/>
      <c r="BA271" s="277"/>
      <c r="BB271" s="277"/>
      <c r="BC271" s="277"/>
      <c r="BD271" s="277"/>
      <c r="BE271" s="277"/>
      <c r="BF271" s="277"/>
      <c r="BG271" s="277"/>
      <c r="BH271" s="277"/>
      <c r="BI271" s="277"/>
      <c r="BJ271" s="277"/>
      <c r="BK271" s="277"/>
      <c r="BL271" s="277"/>
      <c r="BM271" s="277"/>
      <c r="BN271" s="277"/>
      <c r="BO271" s="277"/>
      <c r="BP271" s="277"/>
      <c r="BQ271" s="277"/>
      <c r="BR271" s="277"/>
      <c r="BS271" s="277"/>
      <c r="BT271" s="277"/>
      <c r="BU271" s="277"/>
      <c r="BV271" s="277"/>
      <c r="BW271" s="277"/>
      <c r="BX271" s="277"/>
      <c r="BY271" s="277"/>
      <c r="BZ271" s="277"/>
      <c r="CA271" s="277"/>
      <c r="CB271" s="277"/>
      <c r="CC271" s="277"/>
      <c r="CD271" s="277"/>
      <c r="CE271" s="277"/>
      <c r="CF271" s="277"/>
      <c r="CG271" s="277"/>
      <c r="CH271" s="277"/>
      <c r="CI271" s="277"/>
      <c r="CJ271" s="277"/>
      <c r="CK271" s="277"/>
      <c r="CL271" s="277"/>
      <c r="CM271" s="277"/>
      <c r="CN271" s="277"/>
      <c r="CO271" s="277"/>
      <c r="CP271" s="277"/>
      <c r="CQ271" s="277"/>
      <c r="CR271" s="277"/>
      <c r="CS271" s="277"/>
      <c r="CT271" s="277"/>
      <c r="CU271" s="277"/>
      <c r="CV271" s="277"/>
      <c r="CW271" s="277"/>
      <c r="CX271" s="277"/>
      <c r="CY271" s="277"/>
      <c r="CZ271" s="277"/>
      <c r="DA271" s="277"/>
      <c r="DB271" s="277"/>
    </row>
    <row r="272" spans="1:106" s="293" customFormat="1" ht="25.5">
      <c r="A272" s="299">
        <v>145</v>
      </c>
      <c r="B272" s="299"/>
      <c r="C272" s="271" t="s">
        <v>5802</v>
      </c>
      <c r="D272" s="282" t="s">
        <v>3442</v>
      </c>
      <c r="E272" s="282" t="s">
        <v>5803</v>
      </c>
      <c r="F272" s="271" t="s">
        <v>5804</v>
      </c>
      <c r="G272" s="295" t="s">
        <v>977</v>
      </c>
      <c r="I272" s="271"/>
      <c r="J272" s="287">
        <v>10000</v>
      </c>
      <c r="K272" s="272">
        <v>42538</v>
      </c>
      <c r="L272" s="282" t="s">
        <v>5805</v>
      </c>
      <c r="M272" s="282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  <c r="Y272" s="277"/>
      <c r="Z272" s="277"/>
      <c r="AA272" s="277"/>
      <c r="AB272" s="277"/>
      <c r="AC272" s="277"/>
      <c r="AD272" s="277"/>
      <c r="AE272" s="277"/>
      <c r="AF272" s="277"/>
      <c r="AG272" s="277"/>
      <c r="AH272" s="277"/>
      <c r="AI272" s="277"/>
      <c r="AJ272" s="277"/>
      <c r="AK272" s="277"/>
      <c r="AL272" s="277"/>
      <c r="AM272" s="277"/>
      <c r="AN272" s="277"/>
      <c r="AO272" s="277"/>
      <c r="AP272" s="277"/>
      <c r="AQ272" s="277"/>
      <c r="AR272" s="277"/>
      <c r="AS272" s="277"/>
      <c r="AT272" s="277"/>
      <c r="AU272" s="277"/>
      <c r="AV272" s="277"/>
      <c r="AW272" s="277"/>
      <c r="AX272" s="277"/>
      <c r="AY272" s="277"/>
      <c r="AZ272" s="277"/>
      <c r="BA272" s="277"/>
      <c r="BB272" s="277"/>
      <c r="BC272" s="277"/>
      <c r="BD272" s="277"/>
      <c r="BE272" s="277"/>
      <c r="BF272" s="277"/>
      <c r="BG272" s="277"/>
      <c r="BH272" s="277"/>
      <c r="BI272" s="277"/>
      <c r="BJ272" s="277"/>
      <c r="BK272" s="277"/>
      <c r="BL272" s="277"/>
      <c r="BM272" s="277"/>
      <c r="BN272" s="277"/>
      <c r="BO272" s="277"/>
      <c r="BP272" s="277"/>
      <c r="BQ272" s="277"/>
      <c r="BR272" s="277"/>
      <c r="BS272" s="277"/>
      <c r="BT272" s="277"/>
      <c r="BU272" s="277"/>
      <c r="BV272" s="277"/>
      <c r="BW272" s="277"/>
      <c r="BX272" s="277"/>
      <c r="BY272" s="277"/>
      <c r="BZ272" s="277"/>
      <c r="CA272" s="277"/>
      <c r="CB272" s="277"/>
      <c r="CC272" s="277"/>
      <c r="CD272" s="277"/>
      <c r="CE272" s="277"/>
      <c r="CF272" s="277"/>
      <c r="CG272" s="277"/>
      <c r="CH272" s="277"/>
      <c r="CI272" s="277"/>
      <c r="CJ272" s="277"/>
      <c r="CK272" s="277"/>
      <c r="CL272" s="277"/>
      <c r="CM272" s="277"/>
      <c r="CN272" s="277"/>
      <c r="CO272" s="277"/>
      <c r="CP272" s="277"/>
      <c r="CQ272" s="277"/>
      <c r="CR272" s="277"/>
      <c r="CS272" s="277"/>
      <c r="CT272" s="277"/>
      <c r="CU272" s="277"/>
      <c r="CV272" s="277"/>
      <c r="CW272" s="277"/>
      <c r="CX272" s="277"/>
      <c r="CY272" s="277"/>
      <c r="CZ272" s="277"/>
      <c r="DA272" s="277"/>
      <c r="DB272" s="277"/>
    </row>
    <row r="273" spans="1:106" s="293" customFormat="1" ht="12.75">
      <c r="A273" s="299"/>
      <c r="B273" s="299"/>
      <c r="C273" s="271"/>
      <c r="D273" s="282"/>
      <c r="E273" s="282"/>
      <c r="F273" s="271"/>
      <c r="G273" s="295" t="s">
        <v>4392</v>
      </c>
      <c r="H273" s="282"/>
      <c r="I273" s="271"/>
      <c r="J273" s="287">
        <v>118143</v>
      </c>
      <c r="K273" s="271"/>
      <c r="L273" s="282"/>
      <c r="M273" s="282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  <c r="AA273" s="277"/>
      <c r="AB273" s="277"/>
      <c r="AC273" s="277"/>
      <c r="AD273" s="277"/>
      <c r="AE273" s="277"/>
      <c r="AF273" s="277"/>
      <c r="AG273" s="277"/>
      <c r="AH273" s="277"/>
      <c r="AI273" s="277"/>
      <c r="AJ273" s="277"/>
      <c r="AK273" s="277"/>
      <c r="AL273" s="277"/>
      <c r="AM273" s="277"/>
      <c r="AN273" s="277"/>
      <c r="AO273" s="277"/>
      <c r="AP273" s="277"/>
      <c r="AQ273" s="277"/>
      <c r="AR273" s="277"/>
      <c r="AS273" s="277"/>
      <c r="AT273" s="277"/>
      <c r="AU273" s="277"/>
      <c r="AV273" s="277"/>
      <c r="AW273" s="277"/>
      <c r="AX273" s="277"/>
      <c r="AY273" s="277"/>
      <c r="AZ273" s="277"/>
      <c r="BA273" s="277"/>
      <c r="BB273" s="277"/>
      <c r="BC273" s="277"/>
      <c r="BD273" s="277"/>
      <c r="BE273" s="277"/>
      <c r="BF273" s="277"/>
      <c r="BG273" s="277"/>
      <c r="BH273" s="277"/>
      <c r="BI273" s="277"/>
      <c r="BJ273" s="277"/>
      <c r="BK273" s="277"/>
      <c r="BL273" s="277"/>
      <c r="BM273" s="277"/>
      <c r="BN273" s="277"/>
      <c r="BO273" s="277"/>
      <c r="BP273" s="277"/>
      <c r="BQ273" s="277"/>
      <c r="BR273" s="277"/>
      <c r="BS273" s="277"/>
      <c r="BT273" s="277"/>
      <c r="BU273" s="277"/>
      <c r="BV273" s="277"/>
      <c r="BW273" s="277"/>
      <c r="BX273" s="277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277"/>
      <c r="CN273" s="277"/>
      <c r="CO273" s="277"/>
      <c r="CP273" s="277"/>
      <c r="CQ273" s="277"/>
      <c r="CR273" s="277"/>
      <c r="CS273" s="277"/>
      <c r="CT273" s="277"/>
      <c r="CU273" s="277"/>
      <c r="CV273" s="277"/>
      <c r="CW273" s="277"/>
      <c r="CX273" s="277"/>
      <c r="CY273" s="277"/>
      <c r="CZ273" s="277"/>
      <c r="DA273" s="277"/>
      <c r="DB273" s="277"/>
    </row>
    <row r="274" spans="1:106" s="293" customFormat="1" ht="25.5">
      <c r="A274" s="299">
        <v>146</v>
      </c>
      <c r="B274" s="299"/>
      <c r="C274" s="271" t="s">
        <v>5806</v>
      </c>
      <c r="D274" s="282" t="s">
        <v>3442</v>
      </c>
      <c r="E274" s="282" t="s">
        <v>5807</v>
      </c>
      <c r="F274" s="271" t="s">
        <v>5808</v>
      </c>
      <c r="G274" s="295" t="s">
        <v>977</v>
      </c>
      <c r="H274" s="282"/>
      <c r="I274" s="271"/>
      <c r="J274" s="287">
        <v>5000</v>
      </c>
      <c r="K274" s="272">
        <v>42541</v>
      </c>
      <c r="L274" s="282" t="s">
        <v>5809</v>
      </c>
      <c r="M274" s="282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  <c r="X274" s="277"/>
      <c r="Y274" s="277"/>
      <c r="Z274" s="277"/>
      <c r="AA274" s="277"/>
      <c r="AB274" s="277"/>
      <c r="AC274" s="277"/>
      <c r="AD274" s="277"/>
      <c r="AE274" s="277"/>
      <c r="AF274" s="277"/>
      <c r="AG274" s="277"/>
      <c r="AH274" s="277"/>
      <c r="AI274" s="277"/>
      <c r="AJ274" s="277"/>
      <c r="AK274" s="277"/>
      <c r="AL274" s="277"/>
      <c r="AM274" s="277"/>
      <c r="AN274" s="277"/>
      <c r="AO274" s="277"/>
      <c r="AP274" s="277"/>
      <c r="AQ274" s="277"/>
      <c r="AR274" s="277"/>
      <c r="AS274" s="277"/>
      <c r="AT274" s="277"/>
      <c r="AU274" s="277"/>
      <c r="AV274" s="277"/>
      <c r="AW274" s="277"/>
      <c r="AX274" s="277"/>
      <c r="AY274" s="277"/>
      <c r="AZ274" s="277"/>
      <c r="BA274" s="277"/>
      <c r="BB274" s="277"/>
      <c r="BC274" s="277"/>
      <c r="BD274" s="277"/>
      <c r="BE274" s="277"/>
      <c r="BF274" s="277"/>
      <c r="BG274" s="277"/>
      <c r="BH274" s="277"/>
      <c r="BI274" s="277"/>
      <c r="BJ274" s="277"/>
      <c r="BK274" s="277"/>
      <c r="BL274" s="277"/>
      <c r="BM274" s="277"/>
      <c r="BN274" s="277"/>
      <c r="BO274" s="277"/>
      <c r="BP274" s="277"/>
      <c r="BQ274" s="277"/>
      <c r="BR274" s="277"/>
      <c r="BS274" s="277"/>
      <c r="BT274" s="277"/>
      <c r="BU274" s="277"/>
      <c r="BV274" s="277"/>
      <c r="BW274" s="277"/>
      <c r="BX274" s="277"/>
      <c r="BY274" s="277"/>
      <c r="BZ274" s="277"/>
      <c r="CA274" s="277"/>
      <c r="CB274" s="277"/>
      <c r="CC274" s="277"/>
      <c r="CD274" s="277"/>
      <c r="CE274" s="277"/>
      <c r="CF274" s="277"/>
      <c r="CG274" s="277"/>
      <c r="CH274" s="277"/>
      <c r="CI274" s="277"/>
      <c r="CJ274" s="277"/>
      <c r="CK274" s="277"/>
      <c r="CL274" s="277"/>
      <c r="CM274" s="277"/>
      <c r="CN274" s="277"/>
      <c r="CO274" s="277"/>
      <c r="CP274" s="277"/>
      <c r="CQ274" s="277"/>
      <c r="CR274" s="277"/>
      <c r="CS274" s="277"/>
      <c r="CT274" s="277"/>
      <c r="CU274" s="277"/>
      <c r="CV274" s="277"/>
      <c r="CW274" s="277"/>
      <c r="CX274" s="277"/>
      <c r="CY274" s="277"/>
      <c r="CZ274" s="277"/>
      <c r="DA274" s="277"/>
      <c r="DB274" s="277"/>
    </row>
    <row r="275" spans="1:106" s="293" customFormat="1" ht="25.5">
      <c r="A275" s="299">
        <v>148</v>
      </c>
      <c r="B275" s="299"/>
      <c r="C275" s="271" t="s">
        <v>5810</v>
      </c>
      <c r="D275" s="282" t="s">
        <v>5457</v>
      </c>
      <c r="E275" s="282" t="s">
        <v>5811</v>
      </c>
      <c r="F275" s="271" t="s">
        <v>5812</v>
      </c>
      <c r="G275" s="271" t="s">
        <v>977</v>
      </c>
      <c r="H275" s="271">
        <v>9841</v>
      </c>
      <c r="I275" s="271"/>
      <c r="J275" s="287"/>
      <c r="K275" s="272">
        <v>42545</v>
      </c>
      <c r="L275" s="282" t="s">
        <v>5813</v>
      </c>
      <c r="M275" s="282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  <c r="AA275" s="277"/>
      <c r="AB275" s="277"/>
      <c r="AC275" s="277"/>
      <c r="AD275" s="277"/>
      <c r="AE275" s="277"/>
      <c r="AF275" s="277"/>
      <c r="AG275" s="277"/>
      <c r="AH275" s="277"/>
      <c r="AI275" s="277"/>
      <c r="AJ275" s="277"/>
      <c r="AK275" s="277"/>
      <c r="AL275" s="277"/>
      <c r="AM275" s="277"/>
      <c r="AN275" s="277"/>
      <c r="AO275" s="277"/>
      <c r="AP275" s="277"/>
      <c r="AQ275" s="277"/>
      <c r="AR275" s="277"/>
      <c r="AS275" s="277"/>
      <c r="AT275" s="277"/>
      <c r="AU275" s="277"/>
      <c r="AV275" s="277"/>
      <c r="AW275" s="277"/>
      <c r="AX275" s="277"/>
      <c r="AY275" s="277"/>
      <c r="AZ275" s="277"/>
      <c r="BA275" s="277"/>
      <c r="BB275" s="277"/>
      <c r="BC275" s="277"/>
      <c r="BD275" s="277"/>
      <c r="BE275" s="277"/>
      <c r="BF275" s="277"/>
      <c r="BG275" s="277"/>
      <c r="BH275" s="277"/>
      <c r="BI275" s="277"/>
      <c r="BJ275" s="277"/>
      <c r="BK275" s="277"/>
      <c r="BL275" s="277"/>
      <c r="BM275" s="277"/>
      <c r="BN275" s="277"/>
      <c r="BO275" s="277"/>
      <c r="BP275" s="277"/>
      <c r="BQ275" s="277"/>
      <c r="BR275" s="277"/>
      <c r="BS275" s="277"/>
      <c r="BT275" s="277"/>
      <c r="BU275" s="277"/>
      <c r="BV275" s="277"/>
      <c r="BW275" s="277"/>
      <c r="BX275" s="277"/>
      <c r="BY275" s="277"/>
      <c r="BZ275" s="277"/>
      <c r="CA275" s="277"/>
      <c r="CB275" s="277"/>
      <c r="CC275" s="277"/>
      <c r="CD275" s="277"/>
      <c r="CE275" s="277"/>
      <c r="CF275" s="277"/>
      <c r="CG275" s="277"/>
      <c r="CH275" s="277"/>
      <c r="CI275" s="277"/>
      <c r="CJ275" s="277"/>
      <c r="CK275" s="277"/>
      <c r="CL275" s="277"/>
      <c r="CM275" s="277"/>
      <c r="CN275" s="277"/>
      <c r="CO275" s="277"/>
      <c r="CP275" s="277"/>
      <c r="CQ275" s="277"/>
      <c r="CR275" s="277"/>
      <c r="CS275" s="277"/>
      <c r="CT275" s="277"/>
      <c r="CU275" s="277"/>
      <c r="CV275" s="277"/>
      <c r="CW275" s="277"/>
      <c r="CX275" s="277"/>
      <c r="CY275" s="277"/>
      <c r="CZ275" s="277"/>
      <c r="DA275" s="277"/>
      <c r="DB275" s="277"/>
    </row>
    <row r="276" spans="1:106" s="293" customFormat="1" ht="25.5">
      <c r="A276" s="299">
        <v>149</v>
      </c>
      <c r="B276" s="299"/>
      <c r="C276" s="271" t="s">
        <v>5814</v>
      </c>
      <c r="D276" s="282" t="s">
        <v>5457</v>
      </c>
      <c r="E276" s="282" t="s">
        <v>5815</v>
      </c>
      <c r="F276" s="271" t="s">
        <v>5816</v>
      </c>
      <c r="G276" s="271" t="s">
        <v>977</v>
      </c>
      <c r="H276" s="271">
        <v>9475</v>
      </c>
      <c r="I276" s="271"/>
      <c r="J276" s="287"/>
      <c r="K276" s="272">
        <v>42545</v>
      </c>
      <c r="L276" s="282" t="s">
        <v>5817</v>
      </c>
      <c r="M276" s="282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77"/>
      <c r="Z276" s="277"/>
      <c r="AA276" s="277"/>
      <c r="AB276" s="277"/>
      <c r="AC276" s="277"/>
      <c r="AD276" s="277"/>
      <c r="AE276" s="277"/>
      <c r="AF276" s="277"/>
      <c r="AG276" s="277"/>
      <c r="AH276" s="277"/>
      <c r="AI276" s="277"/>
      <c r="AJ276" s="277"/>
      <c r="AK276" s="277"/>
      <c r="AL276" s="277"/>
      <c r="AM276" s="277"/>
      <c r="AN276" s="277"/>
      <c r="AO276" s="277"/>
      <c r="AP276" s="277"/>
      <c r="AQ276" s="277"/>
      <c r="AR276" s="277"/>
      <c r="AS276" s="277"/>
      <c r="AT276" s="277"/>
      <c r="AU276" s="277"/>
      <c r="AV276" s="277"/>
      <c r="AW276" s="277"/>
      <c r="AX276" s="277"/>
      <c r="AY276" s="277"/>
      <c r="AZ276" s="277"/>
      <c r="BA276" s="277"/>
      <c r="BB276" s="277"/>
      <c r="BC276" s="277"/>
      <c r="BD276" s="277"/>
      <c r="BE276" s="277"/>
      <c r="BF276" s="277"/>
      <c r="BG276" s="277"/>
      <c r="BH276" s="277"/>
      <c r="BI276" s="277"/>
      <c r="BJ276" s="277"/>
      <c r="BK276" s="277"/>
      <c r="BL276" s="277"/>
      <c r="BM276" s="277"/>
      <c r="BN276" s="277"/>
      <c r="BO276" s="277"/>
      <c r="BP276" s="277"/>
      <c r="BQ276" s="277"/>
      <c r="BR276" s="277"/>
      <c r="BS276" s="277"/>
      <c r="BT276" s="277"/>
      <c r="BU276" s="277"/>
      <c r="BV276" s="277"/>
      <c r="BW276" s="277"/>
      <c r="BX276" s="277"/>
      <c r="BY276" s="277"/>
      <c r="BZ276" s="277"/>
      <c r="CA276" s="277"/>
      <c r="CB276" s="277"/>
      <c r="CC276" s="277"/>
      <c r="CD276" s="277"/>
      <c r="CE276" s="277"/>
      <c r="CF276" s="277"/>
      <c r="CG276" s="277"/>
      <c r="CH276" s="277"/>
      <c r="CI276" s="277"/>
      <c r="CJ276" s="277"/>
      <c r="CK276" s="277"/>
      <c r="CL276" s="277"/>
      <c r="CM276" s="277"/>
      <c r="CN276" s="277"/>
      <c r="CO276" s="277"/>
      <c r="CP276" s="277"/>
      <c r="CQ276" s="277"/>
      <c r="CR276" s="277"/>
      <c r="CS276" s="277"/>
      <c r="CT276" s="277"/>
      <c r="CU276" s="277"/>
      <c r="CV276" s="277"/>
      <c r="CW276" s="277"/>
      <c r="CX276" s="277"/>
      <c r="CY276" s="277"/>
      <c r="CZ276" s="277"/>
      <c r="DA276" s="277"/>
      <c r="DB276" s="277"/>
    </row>
    <row r="277" spans="1:106" s="293" customFormat="1" ht="25.5">
      <c r="A277" s="299">
        <v>150</v>
      </c>
      <c r="B277" s="299"/>
      <c r="C277" s="271" t="s">
        <v>230</v>
      </c>
      <c r="D277" s="271" t="s">
        <v>5457</v>
      </c>
      <c r="E277" s="282" t="s">
        <v>5818</v>
      </c>
      <c r="F277" s="271" t="s">
        <v>5819</v>
      </c>
      <c r="G277" s="271" t="s">
        <v>977</v>
      </c>
      <c r="H277" s="271"/>
      <c r="I277" s="271"/>
      <c r="J277" s="287">
        <v>13067</v>
      </c>
      <c r="K277" s="272">
        <v>42548</v>
      </c>
      <c r="L277" s="282" t="s">
        <v>5820</v>
      </c>
      <c r="M277" s="282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  <c r="X277" s="277"/>
      <c r="Y277" s="277"/>
      <c r="Z277" s="277"/>
      <c r="AA277" s="277"/>
      <c r="AB277" s="277"/>
      <c r="AC277" s="277"/>
      <c r="AD277" s="277"/>
      <c r="AE277" s="277"/>
      <c r="AF277" s="277"/>
      <c r="AG277" s="277"/>
      <c r="AH277" s="277"/>
      <c r="AI277" s="277"/>
      <c r="AJ277" s="277"/>
      <c r="AK277" s="277"/>
      <c r="AL277" s="277"/>
      <c r="AM277" s="277"/>
      <c r="AN277" s="277"/>
      <c r="AO277" s="277"/>
      <c r="AP277" s="277"/>
      <c r="AQ277" s="277"/>
      <c r="AR277" s="277"/>
      <c r="AS277" s="277"/>
      <c r="AT277" s="277"/>
      <c r="AU277" s="277"/>
      <c r="AV277" s="277"/>
      <c r="AW277" s="277"/>
      <c r="AX277" s="277"/>
      <c r="AY277" s="277"/>
      <c r="AZ277" s="277"/>
      <c r="BA277" s="277"/>
      <c r="BB277" s="277"/>
      <c r="BC277" s="277"/>
      <c r="BD277" s="277"/>
      <c r="BE277" s="277"/>
      <c r="BF277" s="277"/>
      <c r="BG277" s="277"/>
      <c r="BH277" s="277"/>
      <c r="BI277" s="277"/>
      <c r="BJ277" s="277"/>
      <c r="BK277" s="277"/>
      <c r="BL277" s="277"/>
      <c r="BM277" s="277"/>
      <c r="BN277" s="277"/>
      <c r="BO277" s="277"/>
      <c r="BP277" s="277"/>
      <c r="BQ277" s="277"/>
      <c r="BR277" s="277"/>
      <c r="BS277" s="277"/>
      <c r="BT277" s="277"/>
      <c r="BU277" s="277"/>
      <c r="BV277" s="277"/>
      <c r="BW277" s="277"/>
      <c r="BX277" s="277"/>
      <c r="BY277" s="277"/>
      <c r="BZ277" s="277"/>
      <c r="CA277" s="277"/>
      <c r="CB277" s="277"/>
      <c r="CC277" s="277"/>
      <c r="CD277" s="277"/>
      <c r="CE277" s="277"/>
      <c r="CF277" s="277"/>
      <c r="CG277" s="277"/>
      <c r="CH277" s="277"/>
      <c r="CI277" s="277"/>
      <c r="CJ277" s="277"/>
      <c r="CK277" s="277"/>
      <c r="CL277" s="277"/>
      <c r="CM277" s="277"/>
      <c r="CN277" s="277"/>
      <c r="CO277" s="277"/>
      <c r="CP277" s="277"/>
      <c r="CQ277" s="277"/>
      <c r="CR277" s="277"/>
      <c r="CS277" s="277"/>
      <c r="CT277" s="277"/>
      <c r="CU277" s="277"/>
      <c r="CV277" s="277"/>
      <c r="CW277" s="277"/>
      <c r="CX277" s="277"/>
      <c r="CY277" s="277"/>
      <c r="CZ277" s="277"/>
      <c r="DA277" s="277"/>
      <c r="DB277" s="277"/>
    </row>
    <row r="278" spans="1:106" s="293" customFormat="1" ht="25.5">
      <c r="A278" s="299">
        <v>151</v>
      </c>
      <c r="B278" s="299"/>
      <c r="C278" s="271" t="s">
        <v>5821</v>
      </c>
      <c r="D278" s="271" t="s">
        <v>3442</v>
      </c>
      <c r="E278" s="271" t="s">
        <v>5822</v>
      </c>
      <c r="F278" s="271" t="s">
        <v>5823</v>
      </c>
      <c r="G278" s="271" t="s">
        <v>3748</v>
      </c>
      <c r="H278" s="300">
        <v>200</v>
      </c>
      <c r="I278" s="271"/>
      <c r="J278" s="271"/>
      <c r="K278" s="272">
        <v>42556</v>
      </c>
      <c r="L278" s="271" t="s">
        <v>5824</v>
      </c>
      <c r="M278" s="271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  <c r="AA278" s="277"/>
      <c r="AB278" s="277"/>
      <c r="AC278" s="277"/>
      <c r="AD278" s="277"/>
      <c r="AE278" s="277"/>
      <c r="AF278" s="277"/>
      <c r="AG278" s="277"/>
      <c r="AH278" s="277"/>
      <c r="AI278" s="277"/>
      <c r="AJ278" s="277"/>
      <c r="AK278" s="277"/>
      <c r="AL278" s="277"/>
      <c r="AM278" s="277"/>
      <c r="AN278" s="277"/>
      <c r="AO278" s="277"/>
      <c r="AP278" s="277"/>
      <c r="AQ278" s="277"/>
      <c r="AR278" s="277"/>
      <c r="AS278" s="277"/>
      <c r="AT278" s="277"/>
      <c r="AU278" s="277"/>
      <c r="AV278" s="277"/>
      <c r="AW278" s="277"/>
      <c r="AX278" s="277"/>
      <c r="AY278" s="277"/>
      <c r="AZ278" s="277"/>
      <c r="BA278" s="277"/>
      <c r="BB278" s="277"/>
      <c r="BC278" s="277"/>
      <c r="BD278" s="277"/>
      <c r="BE278" s="277"/>
      <c r="BF278" s="277"/>
      <c r="BG278" s="277"/>
      <c r="BH278" s="277"/>
      <c r="BI278" s="277"/>
      <c r="BJ278" s="277"/>
      <c r="BK278" s="277"/>
      <c r="BL278" s="277"/>
      <c r="BM278" s="277"/>
      <c r="BN278" s="277"/>
      <c r="BO278" s="277"/>
      <c r="BP278" s="277"/>
      <c r="BQ278" s="277"/>
      <c r="BR278" s="277"/>
      <c r="BS278" s="277"/>
      <c r="BT278" s="277"/>
      <c r="BU278" s="277"/>
      <c r="BV278" s="277"/>
      <c r="BW278" s="277"/>
      <c r="BX278" s="277"/>
      <c r="BY278" s="277"/>
      <c r="BZ278" s="277"/>
      <c r="CA278" s="277"/>
      <c r="CB278" s="277"/>
      <c r="CC278" s="277"/>
      <c r="CD278" s="277"/>
      <c r="CE278" s="277"/>
      <c r="CF278" s="277"/>
      <c r="CG278" s="277"/>
      <c r="CH278" s="277"/>
      <c r="CI278" s="277"/>
      <c r="CJ278" s="277"/>
      <c r="CK278" s="277"/>
      <c r="CL278" s="277"/>
      <c r="CM278" s="277"/>
      <c r="CN278" s="277"/>
      <c r="CO278" s="277"/>
      <c r="CP278" s="277"/>
      <c r="CQ278" s="277"/>
      <c r="CR278" s="277"/>
      <c r="CS278" s="277"/>
      <c r="CT278" s="277"/>
      <c r="CU278" s="277"/>
      <c r="CV278" s="277"/>
      <c r="CW278" s="277"/>
      <c r="CX278" s="277"/>
      <c r="CY278" s="277"/>
      <c r="CZ278" s="277"/>
      <c r="DA278" s="277"/>
      <c r="DB278" s="277"/>
    </row>
    <row r="279" spans="1:106" s="293" customFormat="1" ht="15" customHeight="1">
      <c r="A279" s="271"/>
      <c r="B279" s="277"/>
      <c r="G279" s="271" t="s">
        <v>977</v>
      </c>
      <c r="H279" s="300">
        <v>5000</v>
      </c>
      <c r="I279" s="271"/>
      <c r="J279" s="271"/>
      <c r="K279" s="271"/>
      <c r="L279" s="271"/>
      <c r="M279" s="271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77"/>
      <c r="BH279" s="277"/>
      <c r="BI279" s="277"/>
      <c r="BJ279" s="277"/>
      <c r="BK279" s="277"/>
      <c r="BL279" s="277"/>
      <c r="BM279" s="277"/>
      <c r="BN279" s="277"/>
      <c r="BO279" s="277"/>
      <c r="BP279" s="277"/>
      <c r="BQ279" s="277"/>
      <c r="BR279" s="277"/>
      <c r="BS279" s="277"/>
      <c r="BT279" s="277"/>
      <c r="BU279" s="277"/>
      <c r="BV279" s="277"/>
      <c r="BW279" s="277"/>
      <c r="BX279" s="277"/>
      <c r="BY279" s="277"/>
      <c r="BZ279" s="277"/>
      <c r="CA279" s="277"/>
      <c r="CB279" s="277"/>
      <c r="CC279" s="277"/>
      <c r="CD279" s="277"/>
      <c r="CE279" s="277"/>
      <c r="CF279" s="277"/>
      <c r="CG279" s="277"/>
      <c r="CH279" s="277"/>
      <c r="CI279" s="277"/>
      <c r="CJ279" s="277"/>
      <c r="CK279" s="277"/>
      <c r="CL279" s="277"/>
      <c r="CM279" s="277"/>
      <c r="CN279" s="277"/>
      <c r="CO279" s="277"/>
      <c r="CP279" s="277"/>
      <c r="CQ279" s="277"/>
      <c r="CR279" s="277"/>
      <c r="CS279" s="277"/>
      <c r="CT279" s="277"/>
      <c r="CU279" s="277"/>
      <c r="CV279" s="277"/>
      <c r="CW279" s="277"/>
      <c r="CX279" s="277"/>
      <c r="CY279" s="277"/>
      <c r="CZ279" s="277"/>
      <c r="DA279" s="277"/>
      <c r="DB279" s="277"/>
    </row>
    <row r="280" spans="1:106" s="293" customFormat="1" ht="25.5">
      <c r="A280" s="271">
        <v>152</v>
      </c>
      <c r="B280" s="271"/>
      <c r="C280" s="271" t="s">
        <v>5825</v>
      </c>
      <c r="D280" s="271" t="s">
        <v>5392</v>
      </c>
      <c r="E280" s="271" t="s">
        <v>5826</v>
      </c>
      <c r="F280" s="271" t="s">
        <v>5827</v>
      </c>
      <c r="G280" s="271" t="s">
        <v>1934</v>
      </c>
      <c r="H280" s="300">
        <v>5000</v>
      </c>
      <c r="I280" s="271"/>
      <c r="J280" s="271"/>
      <c r="K280" s="272">
        <v>42558</v>
      </c>
      <c r="L280" s="271" t="s">
        <v>5828</v>
      </c>
      <c r="M280" s="271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77"/>
      <c r="BA280" s="277"/>
      <c r="BB280" s="277"/>
      <c r="BC280" s="277"/>
      <c r="BD280" s="277"/>
      <c r="BE280" s="277"/>
      <c r="BF280" s="277"/>
      <c r="BG280" s="277"/>
      <c r="BH280" s="277"/>
      <c r="BI280" s="277"/>
      <c r="BJ280" s="277"/>
      <c r="BK280" s="277"/>
      <c r="BL280" s="277"/>
      <c r="BM280" s="277"/>
      <c r="BN280" s="277"/>
      <c r="BO280" s="277"/>
      <c r="BP280" s="277"/>
      <c r="BQ280" s="277"/>
      <c r="BR280" s="277"/>
      <c r="BS280" s="277"/>
      <c r="BT280" s="277"/>
      <c r="BU280" s="277"/>
      <c r="BV280" s="277"/>
      <c r="BW280" s="277"/>
      <c r="BX280" s="277"/>
      <c r="BY280" s="277"/>
      <c r="BZ280" s="277"/>
      <c r="CA280" s="277"/>
      <c r="CB280" s="277"/>
      <c r="CC280" s="277"/>
      <c r="CD280" s="277"/>
      <c r="CE280" s="277"/>
      <c r="CF280" s="277"/>
      <c r="CG280" s="277"/>
      <c r="CH280" s="277"/>
      <c r="CI280" s="277"/>
      <c r="CJ280" s="277"/>
      <c r="CK280" s="277"/>
      <c r="CL280" s="277"/>
      <c r="CM280" s="277"/>
      <c r="CN280" s="277"/>
      <c r="CO280" s="277"/>
      <c r="CP280" s="277"/>
      <c r="CQ280" s="277"/>
      <c r="CR280" s="277"/>
      <c r="CS280" s="277"/>
      <c r="CT280" s="277"/>
      <c r="CU280" s="277"/>
      <c r="CV280" s="277"/>
      <c r="CW280" s="277"/>
      <c r="CX280" s="277"/>
      <c r="CY280" s="277"/>
      <c r="CZ280" s="277"/>
      <c r="DA280" s="277"/>
      <c r="DB280" s="277"/>
    </row>
    <row r="281" spans="1:106" s="293" customFormat="1" ht="12.75">
      <c r="A281" s="271"/>
      <c r="B281" s="271"/>
      <c r="C281" s="271"/>
      <c r="D281" s="271"/>
      <c r="E281" s="271"/>
      <c r="F281" s="271"/>
      <c r="G281" s="271" t="s">
        <v>4392</v>
      </c>
      <c r="H281" s="300">
        <v>200</v>
      </c>
      <c r="I281" s="271"/>
      <c r="J281" s="271"/>
      <c r="K281" s="271"/>
      <c r="L281" s="271"/>
      <c r="M281" s="271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77"/>
      <c r="BA281" s="277"/>
      <c r="BB281" s="277"/>
      <c r="BC281" s="277"/>
      <c r="BD281" s="277"/>
      <c r="BE281" s="277"/>
      <c r="BF281" s="277"/>
      <c r="BG281" s="277"/>
      <c r="BH281" s="277"/>
      <c r="BI281" s="277"/>
      <c r="BJ281" s="277"/>
      <c r="BK281" s="277"/>
      <c r="BL281" s="277"/>
      <c r="BM281" s="277"/>
      <c r="BN281" s="277"/>
      <c r="BO281" s="277"/>
      <c r="BP281" s="277"/>
      <c r="BQ281" s="277"/>
      <c r="BR281" s="277"/>
      <c r="BS281" s="277"/>
      <c r="BT281" s="277"/>
      <c r="BU281" s="277"/>
      <c r="BV281" s="277"/>
      <c r="BW281" s="277"/>
      <c r="BX281" s="277"/>
      <c r="BY281" s="277"/>
      <c r="BZ281" s="277"/>
      <c r="CA281" s="277"/>
      <c r="CB281" s="277"/>
      <c r="CC281" s="277"/>
      <c r="CD281" s="277"/>
      <c r="CE281" s="277"/>
      <c r="CF281" s="277"/>
      <c r="CG281" s="277"/>
      <c r="CH281" s="277"/>
      <c r="CI281" s="277"/>
      <c r="CJ281" s="277"/>
      <c r="CK281" s="277"/>
      <c r="CL281" s="277"/>
      <c r="CM281" s="277"/>
      <c r="CN281" s="277"/>
      <c r="CO281" s="277"/>
      <c r="CP281" s="277"/>
      <c r="CQ281" s="277"/>
      <c r="CR281" s="277"/>
      <c r="CS281" s="277"/>
      <c r="CT281" s="277"/>
      <c r="CU281" s="277"/>
      <c r="CV281" s="277"/>
      <c r="CW281" s="277"/>
      <c r="CX281" s="277"/>
      <c r="CY281" s="277"/>
      <c r="CZ281" s="277"/>
      <c r="DA281" s="277"/>
      <c r="DB281" s="277"/>
    </row>
    <row r="282" spans="1:106" s="293" customFormat="1" ht="25.5">
      <c r="A282" s="271">
        <v>153</v>
      </c>
      <c r="B282" s="271"/>
      <c r="C282" s="271" t="s">
        <v>5829</v>
      </c>
      <c r="D282" s="271" t="s">
        <v>5830</v>
      </c>
      <c r="E282" s="271" t="s">
        <v>5831</v>
      </c>
      <c r="F282" s="271" t="s">
        <v>5832</v>
      </c>
      <c r="G282" s="271" t="s">
        <v>3748</v>
      </c>
      <c r="H282" s="300">
        <v>100</v>
      </c>
      <c r="I282" s="271"/>
      <c r="J282" s="271"/>
      <c r="K282" s="272">
        <v>42552</v>
      </c>
      <c r="L282" s="271" t="s">
        <v>5833</v>
      </c>
      <c r="M282" s="271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77"/>
      <c r="BH282" s="277"/>
      <c r="BI282" s="277"/>
      <c r="BJ282" s="277"/>
      <c r="BK282" s="277"/>
      <c r="BL282" s="277"/>
      <c r="BM282" s="277"/>
      <c r="BN282" s="277"/>
      <c r="BO282" s="277"/>
      <c r="BP282" s="277"/>
      <c r="BQ282" s="277"/>
      <c r="BR282" s="277"/>
      <c r="BS282" s="277"/>
      <c r="BT282" s="277"/>
      <c r="BU282" s="277"/>
      <c r="BV282" s="277"/>
      <c r="BW282" s="277"/>
      <c r="BX282" s="277"/>
      <c r="BY282" s="277"/>
      <c r="BZ282" s="277"/>
      <c r="CA282" s="277"/>
      <c r="CB282" s="277"/>
      <c r="CC282" s="277"/>
      <c r="CD282" s="277"/>
      <c r="CE282" s="277"/>
      <c r="CF282" s="277"/>
      <c r="CG282" s="277"/>
      <c r="CH282" s="277"/>
      <c r="CI282" s="277"/>
      <c r="CJ282" s="277"/>
      <c r="CK282" s="277"/>
      <c r="CL282" s="277"/>
      <c r="CM282" s="277"/>
      <c r="CN282" s="277"/>
      <c r="CO282" s="277"/>
      <c r="CP282" s="277"/>
      <c r="CQ282" s="277"/>
      <c r="CR282" s="277"/>
      <c r="CS282" s="277"/>
      <c r="CT282" s="277"/>
      <c r="CU282" s="277"/>
      <c r="CV282" s="277"/>
      <c r="CW282" s="277"/>
      <c r="CX282" s="277"/>
      <c r="CY282" s="277"/>
      <c r="CZ282" s="277"/>
      <c r="DA282" s="277"/>
      <c r="DB282" s="277"/>
    </row>
    <row r="283" spans="1:106" s="293" customFormat="1" ht="15" customHeight="1">
      <c r="A283" s="271"/>
      <c r="B283" s="271"/>
      <c r="C283" s="271"/>
      <c r="D283" s="271"/>
      <c r="E283" s="271"/>
      <c r="F283" s="271"/>
      <c r="G283" s="271" t="s">
        <v>5834</v>
      </c>
      <c r="H283" s="300">
        <v>1632</v>
      </c>
      <c r="I283" s="271"/>
      <c r="J283" s="271"/>
      <c r="K283" s="271"/>
      <c r="L283" s="271"/>
      <c r="M283" s="271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77"/>
      <c r="BA283" s="277"/>
      <c r="BB283" s="277"/>
      <c r="BC283" s="277"/>
      <c r="BD283" s="277"/>
      <c r="BE283" s="277"/>
      <c r="BF283" s="277"/>
      <c r="BG283" s="277"/>
      <c r="BH283" s="277"/>
      <c r="BI283" s="277"/>
      <c r="BJ283" s="277"/>
      <c r="BK283" s="277"/>
      <c r="BL283" s="277"/>
      <c r="BM283" s="277"/>
      <c r="BN283" s="277"/>
      <c r="BO283" s="277"/>
      <c r="BP283" s="277"/>
      <c r="BQ283" s="277"/>
      <c r="BR283" s="277"/>
      <c r="BS283" s="277"/>
      <c r="BT283" s="277"/>
      <c r="BU283" s="277"/>
      <c r="BV283" s="277"/>
      <c r="BW283" s="277"/>
      <c r="BX283" s="277"/>
      <c r="BY283" s="277"/>
      <c r="BZ283" s="277"/>
      <c r="CA283" s="277"/>
      <c r="CB283" s="277"/>
      <c r="CC283" s="277"/>
      <c r="CD283" s="277"/>
      <c r="CE283" s="277"/>
      <c r="CF283" s="277"/>
      <c r="CG283" s="277"/>
      <c r="CH283" s="277"/>
      <c r="CI283" s="277"/>
      <c r="CJ283" s="277"/>
      <c r="CK283" s="277"/>
      <c r="CL283" s="277"/>
      <c r="CM283" s="277"/>
      <c r="CN283" s="277"/>
      <c r="CO283" s="277"/>
      <c r="CP283" s="277"/>
      <c r="CQ283" s="277"/>
      <c r="CR283" s="277"/>
      <c r="CS283" s="277"/>
      <c r="CT283" s="277"/>
      <c r="CU283" s="277"/>
      <c r="CV283" s="277"/>
      <c r="CW283" s="277"/>
      <c r="CX283" s="277"/>
      <c r="CY283" s="277"/>
      <c r="CZ283" s="277"/>
      <c r="DA283" s="277"/>
      <c r="DB283" s="277"/>
    </row>
    <row r="284" spans="1:106" s="293" customFormat="1" ht="25.5">
      <c r="A284" s="271">
        <v>154</v>
      </c>
      <c r="B284" s="271"/>
      <c r="C284" s="271" t="s">
        <v>4089</v>
      </c>
      <c r="D284" s="271" t="s">
        <v>5392</v>
      </c>
      <c r="E284" s="271" t="s">
        <v>5835</v>
      </c>
      <c r="F284" s="271" t="s">
        <v>5836</v>
      </c>
      <c r="G284" s="271" t="s">
        <v>3748</v>
      </c>
      <c r="H284" s="300">
        <v>200</v>
      </c>
      <c r="I284" s="271"/>
      <c r="J284" s="271"/>
      <c r="K284" s="272">
        <v>42558</v>
      </c>
      <c r="L284" s="271" t="s">
        <v>5837</v>
      </c>
      <c r="M284" s="271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77"/>
      <c r="BA284" s="277"/>
      <c r="BB284" s="277"/>
      <c r="BC284" s="277"/>
      <c r="BD284" s="277"/>
      <c r="BE284" s="277"/>
      <c r="BF284" s="277"/>
      <c r="BG284" s="277"/>
      <c r="BH284" s="277"/>
      <c r="BI284" s="277"/>
      <c r="BJ284" s="277"/>
      <c r="BK284" s="277"/>
      <c r="BL284" s="277"/>
      <c r="BM284" s="277"/>
      <c r="BN284" s="277"/>
      <c r="BO284" s="277"/>
      <c r="BP284" s="277"/>
      <c r="BQ284" s="277"/>
      <c r="BR284" s="277"/>
      <c r="BS284" s="277"/>
      <c r="BT284" s="277"/>
      <c r="BU284" s="277"/>
      <c r="BV284" s="277"/>
      <c r="BW284" s="277"/>
      <c r="BX284" s="277"/>
      <c r="BY284" s="277"/>
      <c r="BZ284" s="277"/>
      <c r="CA284" s="277"/>
      <c r="CB284" s="277"/>
      <c r="CC284" s="277"/>
      <c r="CD284" s="277"/>
      <c r="CE284" s="277"/>
      <c r="CF284" s="277"/>
      <c r="CG284" s="277"/>
      <c r="CH284" s="277"/>
      <c r="CI284" s="277"/>
      <c r="CJ284" s="277"/>
      <c r="CK284" s="277"/>
      <c r="CL284" s="277"/>
      <c r="CM284" s="277"/>
      <c r="CN284" s="277"/>
      <c r="CO284" s="277"/>
      <c r="CP284" s="277"/>
      <c r="CQ284" s="277"/>
      <c r="CR284" s="277"/>
      <c r="CS284" s="277"/>
      <c r="CT284" s="277"/>
      <c r="CU284" s="277"/>
      <c r="CV284" s="277"/>
      <c r="CW284" s="277"/>
      <c r="CX284" s="277"/>
      <c r="CY284" s="277"/>
      <c r="CZ284" s="277"/>
      <c r="DA284" s="277"/>
      <c r="DB284" s="277"/>
    </row>
    <row r="285" spans="1:106" s="293" customFormat="1" ht="12.75">
      <c r="A285" s="271"/>
      <c r="B285" s="271"/>
      <c r="C285" s="271"/>
      <c r="D285" s="271"/>
      <c r="E285" s="271"/>
      <c r="F285" s="271"/>
      <c r="G285" s="271" t="s">
        <v>977</v>
      </c>
      <c r="H285" s="300">
        <v>5000</v>
      </c>
      <c r="I285" s="271"/>
      <c r="J285" s="271"/>
      <c r="K285" s="271"/>
      <c r="L285" s="271"/>
      <c r="M285" s="271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277"/>
      <c r="BD285" s="277"/>
      <c r="BE285" s="277"/>
      <c r="BF285" s="277"/>
      <c r="BG285" s="277"/>
      <c r="BH285" s="277"/>
      <c r="BI285" s="277"/>
      <c r="BJ285" s="277"/>
      <c r="BK285" s="277"/>
      <c r="BL285" s="277"/>
      <c r="BM285" s="277"/>
      <c r="BN285" s="277"/>
      <c r="BO285" s="277"/>
      <c r="BP285" s="277"/>
      <c r="BQ285" s="277"/>
      <c r="BR285" s="277"/>
      <c r="BS285" s="277"/>
      <c r="BT285" s="277"/>
      <c r="BU285" s="277"/>
      <c r="BV285" s="277"/>
      <c r="BW285" s="277"/>
      <c r="BX285" s="277"/>
      <c r="BY285" s="277"/>
      <c r="BZ285" s="277"/>
      <c r="CA285" s="277"/>
      <c r="CB285" s="277"/>
      <c r="CC285" s="277"/>
      <c r="CD285" s="277"/>
      <c r="CE285" s="277"/>
      <c r="CF285" s="277"/>
      <c r="CG285" s="277"/>
      <c r="CH285" s="277"/>
      <c r="CI285" s="277"/>
      <c r="CJ285" s="277"/>
      <c r="CK285" s="277"/>
      <c r="CL285" s="277"/>
      <c r="CM285" s="277"/>
      <c r="CN285" s="277"/>
      <c r="CO285" s="277"/>
      <c r="CP285" s="277"/>
      <c r="CQ285" s="277"/>
      <c r="CR285" s="277"/>
      <c r="CS285" s="277"/>
      <c r="CT285" s="277"/>
      <c r="CU285" s="277"/>
      <c r="CV285" s="277"/>
      <c r="CW285" s="277"/>
      <c r="CX285" s="277"/>
      <c r="CY285" s="277"/>
      <c r="CZ285" s="277"/>
      <c r="DA285" s="277"/>
      <c r="DB285" s="277"/>
    </row>
    <row r="286" spans="1:106" s="293" customFormat="1" ht="25.5">
      <c r="A286" s="271">
        <v>157</v>
      </c>
      <c r="B286" s="271"/>
      <c r="C286" s="271" t="s">
        <v>5838</v>
      </c>
      <c r="D286" s="271" t="s">
        <v>5392</v>
      </c>
      <c r="E286" s="271" t="s">
        <v>5839</v>
      </c>
      <c r="F286" s="271" t="s">
        <v>5840</v>
      </c>
      <c r="G286" s="271" t="s">
        <v>3748</v>
      </c>
      <c r="H286" s="300">
        <v>200</v>
      </c>
      <c r="I286" s="271"/>
      <c r="J286" s="271"/>
      <c r="K286" s="272">
        <v>42558</v>
      </c>
      <c r="L286" s="271" t="s">
        <v>5841</v>
      </c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77"/>
      <c r="BA286" s="277"/>
      <c r="BB286" s="277"/>
      <c r="BC286" s="277"/>
      <c r="BD286" s="277"/>
      <c r="BE286" s="277"/>
      <c r="BF286" s="277"/>
      <c r="BG286" s="277"/>
      <c r="BH286" s="277"/>
      <c r="BI286" s="277"/>
      <c r="BJ286" s="277"/>
      <c r="BK286" s="277"/>
      <c r="BL286" s="277"/>
      <c r="BM286" s="277"/>
      <c r="BN286" s="277"/>
      <c r="BO286" s="277"/>
      <c r="BP286" s="277"/>
      <c r="BQ286" s="277"/>
      <c r="BR286" s="277"/>
      <c r="BS286" s="277"/>
      <c r="BT286" s="277"/>
      <c r="BU286" s="277"/>
      <c r="BV286" s="277"/>
      <c r="BW286" s="277"/>
      <c r="BX286" s="277"/>
      <c r="BY286" s="277"/>
      <c r="BZ286" s="277"/>
      <c r="CA286" s="277"/>
      <c r="CB286" s="277"/>
      <c r="CC286" s="277"/>
      <c r="CD286" s="277"/>
      <c r="CE286" s="277"/>
      <c r="CF286" s="277"/>
      <c r="CG286" s="277"/>
      <c r="CH286" s="277"/>
      <c r="CI286" s="277"/>
      <c r="CJ286" s="277"/>
      <c r="CK286" s="277"/>
      <c r="CL286" s="277"/>
      <c r="CM286" s="277"/>
      <c r="CN286" s="277"/>
      <c r="CO286" s="277"/>
      <c r="CP286" s="277"/>
      <c r="CQ286" s="277"/>
      <c r="CR286" s="277"/>
      <c r="CS286" s="277"/>
      <c r="CT286" s="277"/>
      <c r="CU286" s="277"/>
      <c r="CV286" s="277"/>
      <c r="CW286" s="277"/>
      <c r="CX286" s="277"/>
      <c r="CY286" s="277"/>
      <c r="CZ286" s="277"/>
      <c r="DA286" s="277"/>
      <c r="DB286" s="277"/>
    </row>
    <row r="287" spans="1:106" s="293" customFormat="1" ht="25.5">
      <c r="A287" s="271">
        <v>158</v>
      </c>
      <c r="B287" s="271"/>
      <c r="C287" s="271" t="s">
        <v>5842</v>
      </c>
      <c r="D287" s="271" t="s">
        <v>5598</v>
      </c>
      <c r="E287" s="271" t="s">
        <v>5843</v>
      </c>
      <c r="F287" s="271" t="s">
        <v>5844</v>
      </c>
      <c r="G287" s="271" t="s">
        <v>3748</v>
      </c>
      <c r="H287" s="300">
        <v>200</v>
      </c>
      <c r="I287" s="271"/>
      <c r="J287" s="271"/>
      <c r="K287" s="272">
        <v>42552</v>
      </c>
      <c r="L287" s="271" t="s">
        <v>5845</v>
      </c>
      <c r="M287" s="271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77"/>
      <c r="BA287" s="277"/>
      <c r="BB287" s="277"/>
      <c r="BC287" s="277"/>
      <c r="BD287" s="277"/>
      <c r="BE287" s="277"/>
      <c r="BF287" s="277"/>
      <c r="BG287" s="277"/>
      <c r="BH287" s="277"/>
      <c r="BI287" s="277"/>
      <c r="BJ287" s="277"/>
      <c r="BK287" s="277"/>
      <c r="BL287" s="277"/>
      <c r="BM287" s="277"/>
      <c r="BN287" s="277"/>
      <c r="BO287" s="277"/>
      <c r="BP287" s="277"/>
      <c r="BQ287" s="277"/>
      <c r="BR287" s="277"/>
      <c r="BS287" s="277"/>
      <c r="BT287" s="277"/>
      <c r="BU287" s="277"/>
      <c r="BV287" s="277"/>
      <c r="BW287" s="277"/>
      <c r="BX287" s="277"/>
      <c r="BY287" s="277"/>
      <c r="BZ287" s="277"/>
      <c r="CA287" s="277"/>
      <c r="CB287" s="277"/>
      <c r="CC287" s="277"/>
      <c r="CD287" s="277"/>
      <c r="CE287" s="277"/>
      <c r="CF287" s="277"/>
      <c r="CG287" s="277"/>
      <c r="CH287" s="277"/>
      <c r="CI287" s="277"/>
      <c r="CJ287" s="277"/>
      <c r="CK287" s="277"/>
      <c r="CL287" s="277"/>
      <c r="CM287" s="277"/>
      <c r="CN287" s="277"/>
      <c r="CO287" s="277"/>
      <c r="CP287" s="277"/>
      <c r="CQ287" s="277"/>
      <c r="CR287" s="277"/>
      <c r="CS287" s="277"/>
      <c r="CT287" s="277"/>
      <c r="CU287" s="277"/>
      <c r="CV287" s="277"/>
      <c r="CW287" s="277"/>
      <c r="CX287" s="277"/>
      <c r="CY287" s="277"/>
      <c r="CZ287" s="277"/>
      <c r="DA287" s="277"/>
      <c r="DB287" s="277"/>
    </row>
    <row r="288" spans="1:106" s="293" customFormat="1" ht="12.75">
      <c r="A288" s="271"/>
      <c r="B288" s="271"/>
      <c r="C288" s="271"/>
      <c r="D288" s="271"/>
      <c r="E288" s="271"/>
      <c r="F288" s="271"/>
      <c r="G288" s="271" t="s">
        <v>977</v>
      </c>
      <c r="H288" s="300">
        <v>5000</v>
      </c>
      <c r="I288" s="271"/>
      <c r="J288" s="271"/>
      <c r="K288" s="271"/>
      <c r="L288" s="271"/>
      <c r="M288" s="271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77"/>
      <c r="BA288" s="277"/>
      <c r="BB288" s="277"/>
      <c r="BC288" s="277"/>
      <c r="BD288" s="277"/>
      <c r="BE288" s="277"/>
      <c r="BF288" s="277"/>
      <c r="BG288" s="277"/>
      <c r="BH288" s="277"/>
      <c r="BI288" s="277"/>
      <c r="BJ288" s="277"/>
      <c r="BK288" s="277"/>
      <c r="BL288" s="277"/>
      <c r="BM288" s="277"/>
      <c r="BN288" s="277"/>
      <c r="BO288" s="277"/>
      <c r="BP288" s="277"/>
      <c r="BQ288" s="277"/>
      <c r="BR288" s="277"/>
      <c r="BS288" s="277"/>
      <c r="BT288" s="277"/>
      <c r="BU288" s="277"/>
      <c r="BV288" s="277"/>
      <c r="BW288" s="277"/>
      <c r="BX288" s="277"/>
      <c r="BY288" s="277"/>
      <c r="BZ288" s="277"/>
      <c r="CA288" s="277"/>
      <c r="CB288" s="277"/>
      <c r="CC288" s="277"/>
      <c r="CD288" s="277"/>
      <c r="CE288" s="277"/>
      <c r="CF288" s="277"/>
      <c r="CG288" s="277"/>
      <c r="CH288" s="277"/>
      <c r="CI288" s="277"/>
      <c r="CJ288" s="277"/>
      <c r="CK288" s="277"/>
      <c r="CL288" s="277"/>
      <c r="CM288" s="277"/>
      <c r="CN288" s="277"/>
      <c r="CO288" s="277"/>
      <c r="CP288" s="277"/>
      <c r="CQ288" s="277"/>
      <c r="CR288" s="277"/>
      <c r="CS288" s="277"/>
      <c r="CT288" s="277"/>
      <c r="CU288" s="277"/>
      <c r="CV288" s="277"/>
      <c r="CW288" s="277"/>
      <c r="CX288" s="277"/>
      <c r="CY288" s="277"/>
      <c r="CZ288" s="277"/>
      <c r="DA288" s="277"/>
      <c r="DB288" s="277"/>
    </row>
    <row r="289" spans="1:106" s="293" customFormat="1" ht="25.5">
      <c r="A289" s="271">
        <v>159</v>
      </c>
      <c r="B289" s="271"/>
      <c r="C289" s="271" t="s">
        <v>5846</v>
      </c>
      <c r="D289" s="271" t="s">
        <v>5598</v>
      </c>
      <c r="E289" s="271" t="s">
        <v>5847</v>
      </c>
      <c r="F289" s="271" t="s">
        <v>5848</v>
      </c>
      <c r="G289" s="271" t="s">
        <v>977</v>
      </c>
      <c r="H289" s="300">
        <v>9200</v>
      </c>
      <c r="I289" s="271"/>
      <c r="J289" s="271"/>
      <c r="K289" s="272">
        <v>42552</v>
      </c>
      <c r="L289" s="271" t="s">
        <v>5849</v>
      </c>
      <c r="M289" s="271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  <c r="X289" s="277"/>
      <c r="Y289" s="277"/>
      <c r="Z289" s="277"/>
      <c r="AA289" s="277"/>
      <c r="AB289" s="277"/>
      <c r="AC289" s="277"/>
      <c r="AD289" s="277"/>
      <c r="AE289" s="277"/>
      <c r="AF289" s="277"/>
      <c r="AG289" s="277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77"/>
      <c r="BA289" s="277"/>
      <c r="BB289" s="277"/>
      <c r="BC289" s="277"/>
      <c r="BD289" s="277"/>
      <c r="BE289" s="277"/>
      <c r="BF289" s="277"/>
      <c r="BG289" s="277"/>
      <c r="BH289" s="277"/>
      <c r="BI289" s="277"/>
      <c r="BJ289" s="277"/>
      <c r="BK289" s="277"/>
      <c r="BL289" s="277"/>
      <c r="BM289" s="277"/>
      <c r="BN289" s="277"/>
      <c r="BO289" s="277"/>
      <c r="BP289" s="277"/>
      <c r="BQ289" s="277"/>
      <c r="BR289" s="277"/>
      <c r="BS289" s="277"/>
      <c r="BT289" s="277"/>
      <c r="BU289" s="277"/>
      <c r="BV289" s="277"/>
      <c r="BW289" s="277"/>
      <c r="BX289" s="277"/>
      <c r="BY289" s="277"/>
      <c r="BZ289" s="277"/>
      <c r="CA289" s="277"/>
      <c r="CB289" s="277"/>
      <c r="CC289" s="277"/>
      <c r="CD289" s="277"/>
      <c r="CE289" s="277"/>
      <c r="CF289" s="277"/>
      <c r="CG289" s="277"/>
      <c r="CH289" s="277"/>
      <c r="CI289" s="277"/>
      <c r="CJ289" s="277"/>
      <c r="CK289" s="277"/>
      <c r="CL289" s="277"/>
      <c r="CM289" s="277"/>
      <c r="CN289" s="277"/>
      <c r="CO289" s="277"/>
      <c r="CP289" s="277"/>
      <c r="CQ289" s="277"/>
      <c r="CR289" s="277"/>
      <c r="CS289" s="277"/>
      <c r="CT289" s="277"/>
      <c r="CU289" s="277"/>
      <c r="CV289" s="277"/>
      <c r="CW289" s="277"/>
      <c r="CX289" s="277"/>
      <c r="CY289" s="277"/>
      <c r="CZ289" s="277"/>
      <c r="DA289" s="277"/>
      <c r="DB289" s="277"/>
    </row>
    <row r="290" spans="1:106" s="293" customFormat="1" ht="25.5">
      <c r="A290" s="271">
        <v>160</v>
      </c>
      <c r="B290" s="271"/>
      <c r="C290" s="271" t="s">
        <v>5850</v>
      </c>
      <c r="D290" s="271" t="s">
        <v>5341</v>
      </c>
      <c r="E290" s="271" t="s">
        <v>5851</v>
      </c>
      <c r="F290" s="271" t="s">
        <v>5852</v>
      </c>
      <c r="G290" s="271" t="s">
        <v>977</v>
      </c>
      <c r="H290" s="300">
        <v>5000</v>
      </c>
      <c r="I290" s="271"/>
      <c r="J290" s="271"/>
      <c r="K290" s="272">
        <v>42555</v>
      </c>
      <c r="L290" s="271" t="s">
        <v>5853</v>
      </c>
      <c r="M290" s="271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  <c r="BA290" s="277"/>
      <c r="BB290" s="277"/>
      <c r="BC290" s="277"/>
      <c r="BD290" s="277"/>
      <c r="BE290" s="277"/>
      <c r="BF290" s="277"/>
      <c r="BG290" s="277"/>
      <c r="BH290" s="277"/>
      <c r="BI290" s="277"/>
      <c r="BJ290" s="277"/>
      <c r="BK290" s="277"/>
      <c r="BL290" s="277"/>
      <c r="BM290" s="277"/>
      <c r="BN290" s="277"/>
      <c r="BO290" s="277"/>
      <c r="BP290" s="277"/>
      <c r="BQ290" s="277"/>
      <c r="BR290" s="277"/>
      <c r="BS290" s="277"/>
      <c r="BT290" s="277"/>
      <c r="BU290" s="277"/>
      <c r="BV290" s="277"/>
      <c r="BW290" s="277"/>
      <c r="BX290" s="277"/>
      <c r="BY290" s="277"/>
      <c r="BZ290" s="277"/>
      <c r="CA290" s="277"/>
      <c r="CB290" s="277"/>
      <c r="CC290" s="277"/>
      <c r="CD290" s="277"/>
      <c r="CE290" s="277"/>
      <c r="CF290" s="277"/>
      <c r="CG290" s="277"/>
      <c r="CH290" s="277"/>
      <c r="CI290" s="277"/>
      <c r="CJ290" s="277"/>
      <c r="CK290" s="277"/>
      <c r="CL290" s="277"/>
      <c r="CM290" s="277"/>
      <c r="CN290" s="277"/>
      <c r="CO290" s="277"/>
      <c r="CP290" s="277"/>
      <c r="CQ290" s="277"/>
      <c r="CR290" s="277"/>
      <c r="CS290" s="277"/>
      <c r="CT290" s="277"/>
      <c r="CU290" s="277"/>
      <c r="CV290" s="277"/>
      <c r="CW290" s="277"/>
      <c r="CX290" s="277"/>
      <c r="CY290" s="277"/>
      <c r="CZ290" s="277"/>
      <c r="DA290" s="277"/>
      <c r="DB290" s="277"/>
    </row>
    <row r="291" spans="1:106" s="293" customFormat="1" ht="25.5">
      <c r="A291" s="271">
        <v>162</v>
      </c>
      <c r="B291" s="271"/>
      <c r="C291" s="271" t="s">
        <v>3018</v>
      </c>
      <c r="D291" s="271" t="s">
        <v>5341</v>
      </c>
      <c r="E291" s="271" t="s">
        <v>5854</v>
      </c>
      <c r="F291" s="271" t="s">
        <v>5855</v>
      </c>
      <c r="G291" s="271" t="s">
        <v>977</v>
      </c>
      <c r="H291" s="300">
        <v>22864</v>
      </c>
      <c r="I291" s="271"/>
      <c r="J291" s="271"/>
      <c r="K291" s="272">
        <v>42555</v>
      </c>
      <c r="L291" s="271" t="s">
        <v>5856</v>
      </c>
      <c r="M291" s="271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7"/>
      <c r="BA291" s="277"/>
      <c r="BB291" s="277"/>
      <c r="BC291" s="277"/>
      <c r="BD291" s="277"/>
      <c r="BE291" s="277"/>
      <c r="BF291" s="277"/>
      <c r="BG291" s="277"/>
      <c r="BH291" s="277"/>
      <c r="BI291" s="277"/>
      <c r="BJ291" s="277"/>
      <c r="BK291" s="277"/>
      <c r="BL291" s="277"/>
      <c r="BM291" s="277"/>
      <c r="BN291" s="277"/>
      <c r="BO291" s="277"/>
      <c r="BP291" s="277"/>
      <c r="BQ291" s="277"/>
      <c r="BR291" s="277"/>
      <c r="BS291" s="277"/>
      <c r="BT291" s="277"/>
      <c r="BU291" s="277"/>
      <c r="BV291" s="277"/>
      <c r="BW291" s="277"/>
      <c r="BX291" s="277"/>
      <c r="BY291" s="277"/>
      <c r="BZ291" s="277"/>
      <c r="CA291" s="277"/>
      <c r="CB291" s="277"/>
      <c r="CC291" s="277"/>
      <c r="CD291" s="277"/>
      <c r="CE291" s="277"/>
      <c r="CF291" s="277"/>
      <c r="CG291" s="277"/>
      <c r="CH291" s="277"/>
      <c r="CI291" s="277"/>
      <c r="CJ291" s="277"/>
      <c r="CK291" s="277"/>
      <c r="CL291" s="277"/>
      <c r="CM291" s="277"/>
      <c r="CN291" s="277"/>
      <c r="CO291" s="277"/>
      <c r="CP291" s="277"/>
      <c r="CQ291" s="277"/>
      <c r="CR291" s="277"/>
      <c r="CS291" s="277"/>
      <c r="CT291" s="277"/>
      <c r="CU291" s="277"/>
      <c r="CV291" s="277"/>
      <c r="CW291" s="277"/>
      <c r="CX291" s="277"/>
      <c r="CY291" s="277"/>
      <c r="CZ291" s="277"/>
      <c r="DA291" s="277"/>
      <c r="DB291" s="277"/>
    </row>
    <row r="292" spans="1:106" s="293" customFormat="1" ht="25.5">
      <c r="A292" s="271">
        <v>163</v>
      </c>
      <c r="B292" s="271"/>
      <c r="C292" s="271" t="s">
        <v>5857</v>
      </c>
      <c r="D292" s="271" t="s">
        <v>5758</v>
      </c>
      <c r="E292" s="271" t="s">
        <v>5858</v>
      </c>
      <c r="F292" s="271" t="s">
        <v>5859</v>
      </c>
      <c r="G292" s="271" t="s">
        <v>977</v>
      </c>
      <c r="H292" s="300">
        <v>4700</v>
      </c>
      <c r="I292" s="271"/>
      <c r="J292" s="271"/>
      <c r="K292" s="272">
        <v>42600</v>
      </c>
      <c r="L292" s="271" t="s">
        <v>5860</v>
      </c>
      <c r="M292" s="271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77"/>
      <c r="BA292" s="277"/>
      <c r="BB292" s="277"/>
      <c r="BC292" s="277"/>
      <c r="BD292" s="277"/>
      <c r="BE292" s="277"/>
      <c r="BF292" s="277"/>
      <c r="BG292" s="277"/>
      <c r="BH292" s="277"/>
      <c r="BI292" s="277"/>
      <c r="BJ292" s="277"/>
      <c r="BK292" s="277"/>
      <c r="BL292" s="277"/>
      <c r="BM292" s="277"/>
      <c r="BN292" s="277"/>
      <c r="BO292" s="277"/>
      <c r="BP292" s="277"/>
      <c r="BQ292" s="277"/>
      <c r="BR292" s="277"/>
      <c r="BS292" s="277"/>
      <c r="BT292" s="277"/>
      <c r="BU292" s="277"/>
      <c r="BV292" s="277"/>
      <c r="BW292" s="277"/>
      <c r="BX292" s="277"/>
      <c r="BY292" s="277"/>
      <c r="BZ292" s="277"/>
      <c r="CA292" s="277"/>
      <c r="CB292" s="277"/>
      <c r="CC292" s="277"/>
      <c r="CD292" s="277"/>
      <c r="CE292" s="277"/>
      <c r="CF292" s="277"/>
      <c r="CG292" s="277"/>
      <c r="CH292" s="277"/>
      <c r="CI292" s="277"/>
      <c r="CJ292" s="277"/>
      <c r="CK292" s="277"/>
      <c r="CL292" s="277"/>
      <c r="CM292" s="277"/>
      <c r="CN292" s="277"/>
      <c r="CO292" s="277"/>
      <c r="CP292" s="277"/>
      <c r="CQ292" s="277"/>
      <c r="CR292" s="277"/>
      <c r="CS292" s="277"/>
      <c r="CT292" s="277"/>
      <c r="CU292" s="277"/>
      <c r="CV292" s="277"/>
      <c r="CW292" s="277"/>
      <c r="CX292" s="277"/>
      <c r="CY292" s="277"/>
      <c r="CZ292" s="277"/>
      <c r="DA292" s="277"/>
      <c r="DB292" s="277"/>
    </row>
    <row r="293" spans="1:106" s="293" customFormat="1" ht="25.5">
      <c r="A293" s="271">
        <v>164</v>
      </c>
      <c r="B293" s="271"/>
      <c r="C293" s="271" t="s">
        <v>5861</v>
      </c>
      <c r="D293" s="271" t="s">
        <v>5758</v>
      </c>
      <c r="E293" s="271" t="s">
        <v>5862</v>
      </c>
      <c r="F293" s="271" t="s">
        <v>5863</v>
      </c>
      <c r="G293" s="271" t="s">
        <v>977</v>
      </c>
      <c r="H293" s="300">
        <v>5000</v>
      </c>
      <c r="I293" s="271"/>
      <c r="J293" s="271"/>
      <c r="K293" s="272">
        <v>42600</v>
      </c>
      <c r="L293" s="271" t="s">
        <v>5864</v>
      </c>
      <c r="M293" s="271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  <c r="AA293" s="277"/>
      <c r="AB293" s="277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/>
      <c r="AP293" s="277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77"/>
      <c r="BA293" s="277"/>
      <c r="BB293" s="277"/>
      <c r="BC293" s="277"/>
      <c r="BD293" s="277"/>
      <c r="BE293" s="277"/>
      <c r="BF293" s="277"/>
      <c r="BG293" s="277"/>
      <c r="BH293" s="277"/>
      <c r="BI293" s="277"/>
      <c r="BJ293" s="277"/>
      <c r="BK293" s="277"/>
      <c r="BL293" s="277"/>
      <c r="BM293" s="277"/>
      <c r="BN293" s="277"/>
      <c r="BO293" s="277"/>
      <c r="BP293" s="277"/>
      <c r="BQ293" s="277"/>
      <c r="BR293" s="277"/>
      <c r="BS293" s="277"/>
      <c r="BT293" s="277"/>
      <c r="BU293" s="277"/>
      <c r="BV293" s="277"/>
      <c r="BW293" s="277"/>
      <c r="BX293" s="277"/>
      <c r="BY293" s="277"/>
      <c r="BZ293" s="277"/>
      <c r="CA293" s="277"/>
      <c r="CB293" s="277"/>
      <c r="CC293" s="277"/>
      <c r="CD293" s="277"/>
      <c r="CE293" s="277"/>
      <c r="CF293" s="277"/>
      <c r="CG293" s="277"/>
      <c r="CH293" s="277"/>
      <c r="CI293" s="277"/>
      <c r="CJ293" s="277"/>
      <c r="CK293" s="277"/>
      <c r="CL293" s="277"/>
      <c r="CM293" s="277"/>
      <c r="CN293" s="277"/>
      <c r="CO293" s="277"/>
      <c r="CP293" s="277"/>
      <c r="CQ293" s="277"/>
      <c r="CR293" s="277"/>
      <c r="CS293" s="277"/>
      <c r="CT293" s="277"/>
      <c r="CU293" s="277"/>
      <c r="CV293" s="277"/>
      <c r="CW293" s="277"/>
      <c r="CX293" s="277"/>
      <c r="CY293" s="277"/>
      <c r="CZ293" s="277"/>
      <c r="DA293" s="277"/>
      <c r="DB293" s="277"/>
    </row>
    <row r="294" spans="1:106" s="293" customFormat="1" ht="25.5">
      <c r="A294" s="271">
        <v>165</v>
      </c>
      <c r="B294" s="271"/>
      <c r="C294" s="271" t="s">
        <v>5865</v>
      </c>
      <c r="D294" s="271" t="s">
        <v>5647</v>
      </c>
      <c r="E294" s="271" t="s">
        <v>5866</v>
      </c>
      <c r="F294" s="271" t="s">
        <v>5867</v>
      </c>
      <c r="G294" s="271" t="s">
        <v>977</v>
      </c>
      <c r="H294" s="300">
        <v>3000</v>
      </c>
      <c r="I294" s="271"/>
      <c r="J294" s="271"/>
      <c r="K294" s="272">
        <v>42613</v>
      </c>
      <c r="L294" s="271" t="s">
        <v>5868</v>
      </c>
      <c r="M294" s="271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  <c r="X294" s="277"/>
      <c r="Y294" s="277"/>
      <c r="Z294" s="277"/>
      <c r="AA294" s="277"/>
      <c r="AB294" s="277"/>
      <c r="AC294" s="277"/>
      <c r="AD294" s="277"/>
      <c r="AE294" s="277"/>
      <c r="AF294" s="277"/>
      <c r="AG294" s="277"/>
      <c r="AH294" s="277"/>
      <c r="AI294" s="277"/>
      <c r="AJ294" s="277"/>
      <c r="AK294" s="277"/>
      <c r="AL294" s="277"/>
      <c r="AM294" s="277"/>
      <c r="AN294" s="277"/>
      <c r="AO294" s="277"/>
      <c r="AP294" s="277"/>
      <c r="AQ294" s="277"/>
      <c r="AR294" s="277"/>
      <c r="AS294" s="277"/>
      <c r="AT294" s="277"/>
      <c r="AU294" s="277"/>
      <c r="AV294" s="277"/>
      <c r="AW294" s="277"/>
      <c r="AX294" s="277"/>
      <c r="AY294" s="277"/>
      <c r="AZ294" s="277"/>
      <c r="BA294" s="277"/>
      <c r="BB294" s="277"/>
      <c r="BC294" s="277"/>
      <c r="BD294" s="277"/>
      <c r="BE294" s="277"/>
      <c r="BF294" s="277"/>
      <c r="BG294" s="277"/>
      <c r="BH294" s="277"/>
      <c r="BI294" s="277"/>
      <c r="BJ294" s="277"/>
      <c r="BK294" s="277"/>
      <c r="BL294" s="277"/>
      <c r="BM294" s="277"/>
      <c r="BN294" s="277"/>
      <c r="BO294" s="277"/>
      <c r="BP294" s="277"/>
      <c r="BQ294" s="277"/>
      <c r="BR294" s="277"/>
      <c r="BS294" s="277"/>
      <c r="BT294" s="277"/>
      <c r="BU294" s="277"/>
      <c r="BV294" s="277"/>
      <c r="BW294" s="277"/>
      <c r="BX294" s="277"/>
      <c r="BY294" s="277"/>
      <c r="BZ294" s="277"/>
      <c r="CA294" s="277"/>
      <c r="CB294" s="277"/>
      <c r="CC294" s="277"/>
      <c r="CD294" s="277"/>
      <c r="CE294" s="277"/>
      <c r="CF294" s="277"/>
      <c r="CG294" s="277"/>
      <c r="CH294" s="277"/>
      <c r="CI294" s="277"/>
      <c r="CJ294" s="277"/>
      <c r="CK294" s="277"/>
      <c r="CL294" s="277"/>
      <c r="CM294" s="277"/>
      <c r="CN294" s="277"/>
      <c r="CO294" s="277"/>
      <c r="CP294" s="277"/>
      <c r="CQ294" s="277"/>
      <c r="CR294" s="277"/>
      <c r="CS294" s="277"/>
      <c r="CT294" s="277"/>
      <c r="CU294" s="277"/>
      <c r="CV294" s="277"/>
      <c r="CW294" s="277"/>
      <c r="CX294" s="277"/>
      <c r="CY294" s="277"/>
      <c r="CZ294" s="277"/>
      <c r="DA294" s="277"/>
      <c r="DB294" s="277"/>
    </row>
    <row r="295" spans="1:106" s="293" customFormat="1" ht="25.5">
      <c r="A295" s="271">
        <v>166</v>
      </c>
      <c r="B295" s="271"/>
      <c r="C295" s="271" t="s">
        <v>5869</v>
      </c>
      <c r="D295" s="271" t="s">
        <v>5647</v>
      </c>
      <c r="E295" s="271" t="s">
        <v>5870</v>
      </c>
      <c r="F295" s="271" t="s">
        <v>5871</v>
      </c>
      <c r="G295" s="271" t="s">
        <v>3748</v>
      </c>
      <c r="H295" s="300">
        <v>200</v>
      </c>
      <c r="I295" s="271"/>
      <c r="J295" s="271"/>
      <c r="K295" s="272">
        <v>42613</v>
      </c>
      <c r="L295" s="271" t="s">
        <v>5872</v>
      </c>
      <c r="M295" s="271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7"/>
      <c r="Z295" s="277"/>
      <c r="AA295" s="277"/>
      <c r="AB295" s="277"/>
      <c r="AC295" s="277"/>
      <c r="AD295" s="277"/>
      <c r="AE295" s="277"/>
      <c r="AF295" s="277"/>
      <c r="AG295" s="277"/>
      <c r="AH295" s="277"/>
      <c r="AI295" s="277"/>
      <c r="AJ295" s="277"/>
      <c r="AK295" s="277"/>
      <c r="AL295" s="277"/>
      <c r="AM295" s="277"/>
      <c r="AN295" s="277"/>
      <c r="AO295" s="277"/>
      <c r="AP295" s="277"/>
      <c r="AQ295" s="277"/>
      <c r="AR295" s="277"/>
      <c r="AS295" s="277"/>
      <c r="AT295" s="277"/>
      <c r="AU295" s="277"/>
      <c r="AV295" s="277"/>
      <c r="AW295" s="277"/>
      <c r="AX295" s="277"/>
      <c r="AY295" s="277"/>
      <c r="AZ295" s="277"/>
      <c r="BA295" s="277"/>
      <c r="BB295" s="277"/>
      <c r="BC295" s="277"/>
      <c r="BD295" s="277"/>
      <c r="BE295" s="277"/>
      <c r="BF295" s="277"/>
      <c r="BG295" s="277"/>
      <c r="BH295" s="277"/>
      <c r="BI295" s="277"/>
      <c r="BJ295" s="277"/>
      <c r="BK295" s="277"/>
      <c r="BL295" s="277"/>
      <c r="BM295" s="277"/>
      <c r="BN295" s="277"/>
      <c r="BO295" s="277"/>
      <c r="BP295" s="277"/>
      <c r="BQ295" s="277"/>
      <c r="BR295" s="277"/>
      <c r="BS295" s="277"/>
      <c r="BT295" s="277"/>
      <c r="BU295" s="277"/>
      <c r="BV295" s="277"/>
      <c r="BW295" s="277"/>
      <c r="BX295" s="277"/>
      <c r="BY295" s="277"/>
      <c r="BZ295" s="277"/>
      <c r="CA295" s="277"/>
      <c r="CB295" s="277"/>
      <c r="CC295" s="277"/>
      <c r="CD295" s="277"/>
      <c r="CE295" s="277"/>
      <c r="CF295" s="277"/>
      <c r="CG295" s="277"/>
      <c r="CH295" s="277"/>
      <c r="CI295" s="277"/>
      <c r="CJ295" s="277"/>
      <c r="CK295" s="277"/>
      <c r="CL295" s="277"/>
      <c r="CM295" s="277"/>
      <c r="CN295" s="277"/>
      <c r="CO295" s="277"/>
      <c r="CP295" s="277"/>
      <c r="CQ295" s="277"/>
      <c r="CR295" s="277"/>
      <c r="CS295" s="277"/>
      <c r="CT295" s="277"/>
      <c r="CU295" s="277"/>
      <c r="CV295" s="277"/>
      <c r="CW295" s="277"/>
      <c r="CX295" s="277"/>
      <c r="CY295" s="277"/>
      <c r="CZ295" s="277"/>
      <c r="DA295" s="277"/>
      <c r="DB295" s="277"/>
    </row>
    <row r="296" spans="1:106" s="293" customFormat="1" ht="12.75">
      <c r="A296" s="271"/>
      <c r="B296" s="271"/>
      <c r="C296" s="271"/>
      <c r="D296" s="271"/>
      <c r="E296" s="271"/>
      <c r="F296" s="271"/>
      <c r="G296" s="271" t="s">
        <v>977</v>
      </c>
      <c r="H296" s="300">
        <v>5000</v>
      </c>
      <c r="I296" s="271"/>
      <c r="J296" s="271"/>
      <c r="K296" s="271"/>
      <c r="L296" s="271"/>
      <c r="M296" s="271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7"/>
      <c r="Z296" s="277"/>
      <c r="AA296" s="277"/>
      <c r="AB296" s="277"/>
      <c r="AC296" s="277"/>
      <c r="AD296" s="277"/>
      <c r="AE296" s="277"/>
      <c r="AF296" s="277"/>
      <c r="AG296" s="277"/>
      <c r="AH296" s="277"/>
      <c r="AI296" s="277"/>
      <c r="AJ296" s="277"/>
      <c r="AK296" s="277"/>
      <c r="AL296" s="277"/>
      <c r="AM296" s="277"/>
      <c r="AN296" s="277"/>
      <c r="AO296" s="277"/>
      <c r="AP296" s="277"/>
      <c r="AQ296" s="277"/>
      <c r="AR296" s="277"/>
      <c r="AS296" s="277"/>
      <c r="AT296" s="277"/>
      <c r="AU296" s="277"/>
      <c r="AV296" s="277"/>
      <c r="AW296" s="277"/>
      <c r="AX296" s="277"/>
      <c r="AY296" s="277"/>
      <c r="AZ296" s="277"/>
      <c r="BA296" s="277"/>
      <c r="BB296" s="277"/>
      <c r="BC296" s="277"/>
      <c r="BD296" s="277"/>
      <c r="BE296" s="277"/>
      <c r="BF296" s="277"/>
      <c r="BG296" s="277"/>
      <c r="BH296" s="277"/>
      <c r="BI296" s="277"/>
      <c r="BJ296" s="277"/>
      <c r="BK296" s="277"/>
      <c r="BL296" s="277"/>
      <c r="BM296" s="277"/>
      <c r="BN296" s="277"/>
      <c r="BO296" s="277"/>
      <c r="BP296" s="277"/>
      <c r="BQ296" s="277"/>
      <c r="BR296" s="277"/>
      <c r="BS296" s="277"/>
      <c r="BT296" s="277"/>
      <c r="BU296" s="277"/>
      <c r="BV296" s="277"/>
      <c r="BW296" s="277"/>
      <c r="BX296" s="277"/>
      <c r="BY296" s="277"/>
      <c r="BZ296" s="277"/>
      <c r="CA296" s="277"/>
      <c r="CB296" s="277"/>
      <c r="CC296" s="277"/>
      <c r="CD296" s="277"/>
      <c r="CE296" s="277"/>
      <c r="CF296" s="277"/>
      <c r="CG296" s="277"/>
      <c r="CH296" s="277"/>
      <c r="CI296" s="277"/>
      <c r="CJ296" s="277"/>
      <c r="CK296" s="277"/>
      <c r="CL296" s="277"/>
      <c r="CM296" s="277"/>
      <c r="CN296" s="277"/>
      <c r="CO296" s="277"/>
      <c r="CP296" s="277"/>
      <c r="CQ296" s="277"/>
      <c r="CR296" s="277"/>
      <c r="CS296" s="277"/>
      <c r="CT296" s="277"/>
      <c r="CU296" s="277"/>
      <c r="CV296" s="277"/>
      <c r="CW296" s="277"/>
      <c r="CX296" s="277"/>
      <c r="CY296" s="277"/>
      <c r="CZ296" s="277"/>
      <c r="DA296" s="277"/>
      <c r="DB296" s="277"/>
    </row>
    <row r="297" spans="1:106" s="293" customFormat="1" ht="25.5">
      <c r="A297" s="271">
        <v>167</v>
      </c>
      <c r="B297" s="271"/>
      <c r="C297" s="271" t="s">
        <v>5873</v>
      </c>
      <c r="D297" s="271" t="s">
        <v>5647</v>
      </c>
      <c r="E297" s="271" t="s">
        <v>5874</v>
      </c>
      <c r="F297" s="272">
        <v>42613</v>
      </c>
      <c r="G297" s="271" t="s">
        <v>3748</v>
      </c>
      <c r="H297" s="300">
        <v>200</v>
      </c>
      <c r="I297" s="271"/>
      <c r="J297" s="271"/>
      <c r="K297" s="272">
        <v>42613</v>
      </c>
      <c r="L297" s="271" t="s">
        <v>5875</v>
      </c>
      <c r="M297" s="271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7"/>
      <c r="BQ297" s="277"/>
      <c r="BR297" s="277"/>
      <c r="BS297" s="277"/>
      <c r="BT297" s="277"/>
      <c r="BU297" s="277"/>
      <c r="BV297" s="277"/>
      <c r="BW297" s="277"/>
      <c r="BX297" s="277"/>
      <c r="BY297" s="277"/>
      <c r="BZ297" s="277"/>
      <c r="CA297" s="277"/>
      <c r="CB297" s="277"/>
      <c r="CC297" s="277"/>
      <c r="CD297" s="277"/>
      <c r="CE297" s="277"/>
      <c r="CF297" s="277"/>
      <c r="CG297" s="277"/>
      <c r="CH297" s="277"/>
      <c r="CI297" s="277"/>
      <c r="CJ297" s="277"/>
      <c r="CK297" s="277"/>
      <c r="CL297" s="277"/>
      <c r="CM297" s="277"/>
      <c r="CN297" s="277"/>
      <c r="CO297" s="277"/>
      <c r="CP297" s="277"/>
      <c r="CQ297" s="277"/>
      <c r="CR297" s="277"/>
      <c r="CS297" s="277"/>
      <c r="CT297" s="277"/>
      <c r="CU297" s="277"/>
      <c r="CV297" s="277"/>
      <c r="CW297" s="277"/>
      <c r="CX297" s="277"/>
      <c r="CY297" s="277"/>
      <c r="CZ297" s="277"/>
      <c r="DA297" s="277"/>
      <c r="DB297" s="277"/>
    </row>
    <row r="298" spans="1:106" s="293" customFormat="1" ht="12.75">
      <c r="A298" s="271"/>
      <c r="B298" s="271"/>
      <c r="C298" s="271"/>
      <c r="D298" s="271"/>
      <c r="E298" s="271"/>
      <c r="F298" s="271"/>
      <c r="G298" s="271" t="s">
        <v>977</v>
      </c>
      <c r="H298" s="300">
        <v>5000</v>
      </c>
      <c r="I298" s="271"/>
      <c r="J298" s="271"/>
      <c r="K298" s="271"/>
      <c r="L298" s="271"/>
      <c r="M298" s="271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7"/>
      <c r="Z298" s="277"/>
      <c r="AA298" s="277"/>
      <c r="AB298" s="277"/>
      <c r="AC298" s="277"/>
      <c r="AD298" s="277"/>
      <c r="AE298" s="277"/>
      <c r="AF298" s="277"/>
      <c r="AG298" s="277"/>
      <c r="AH298" s="277"/>
      <c r="AI298" s="277"/>
      <c r="AJ298" s="277"/>
      <c r="AK298" s="277"/>
      <c r="AL298" s="277"/>
      <c r="AM298" s="277"/>
      <c r="AN298" s="277"/>
      <c r="AO298" s="277"/>
      <c r="AP298" s="277"/>
      <c r="AQ298" s="277"/>
      <c r="AR298" s="277"/>
      <c r="AS298" s="277"/>
      <c r="AT298" s="277"/>
      <c r="AU298" s="277"/>
      <c r="AV298" s="277"/>
      <c r="AW298" s="277"/>
      <c r="AX298" s="277"/>
      <c r="AY298" s="277"/>
      <c r="AZ298" s="277"/>
      <c r="BA298" s="277"/>
      <c r="BB298" s="277"/>
      <c r="BC298" s="277"/>
      <c r="BD298" s="277"/>
      <c r="BE298" s="277"/>
      <c r="BF298" s="277"/>
      <c r="BG298" s="277"/>
      <c r="BH298" s="277"/>
      <c r="BI298" s="277"/>
      <c r="BJ298" s="277"/>
      <c r="BK298" s="277"/>
      <c r="BL298" s="277"/>
      <c r="BM298" s="277"/>
      <c r="BN298" s="277"/>
      <c r="BO298" s="277"/>
      <c r="BP298" s="277"/>
      <c r="BQ298" s="277"/>
      <c r="BR298" s="277"/>
      <c r="BS298" s="277"/>
      <c r="BT298" s="277"/>
      <c r="BU298" s="277"/>
      <c r="BV298" s="277"/>
      <c r="BW298" s="277"/>
      <c r="BX298" s="277"/>
      <c r="BY298" s="277"/>
      <c r="BZ298" s="277"/>
      <c r="CA298" s="277"/>
      <c r="CB298" s="277"/>
      <c r="CC298" s="277"/>
      <c r="CD298" s="277"/>
      <c r="CE298" s="277"/>
      <c r="CF298" s="277"/>
      <c r="CG298" s="277"/>
      <c r="CH298" s="277"/>
      <c r="CI298" s="277"/>
      <c r="CJ298" s="277"/>
      <c r="CK298" s="277"/>
      <c r="CL298" s="277"/>
      <c r="CM298" s="277"/>
      <c r="CN298" s="277"/>
      <c r="CO298" s="277"/>
      <c r="CP298" s="277"/>
      <c r="CQ298" s="277"/>
      <c r="CR298" s="277"/>
      <c r="CS298" s="277"/>
      <c r="CT298" s="277"/>
      <c r="CU298" s="277"/>
      <c r="CV298" s="277"/>
      <c r="CW298" s="277"/>
      <c r="CX298" s="277"/>
      <c r="CY298" s="277"/>
      <c r="CZ298" s="277"/>
      <c r="DA298" s="277"/>
      <c r="DB298" s="277"/>
    </row>
    <row r="299" spans="1:106" s="293" customFormat="1" ht="25.5">
      <c r="A299" s="271">
        <v>169</v>
      </c>
      <c r="B299" s="271"/>
      <c r="C299" s="271" t="s">
        <v>5876</v>
      </c>
      <c r="D299" s="271" t="s">
        <v>5457</v>
      </c>
      <c r="E299" s="271" t="s">
        <v>5877</v>
      </c>
      <c r="F299" s="271" t="s">
        <v>5878</v>
      </c>
      <c r="G299" s="271" t="s">
        <v>3748</v>
      </c>
      <c r="H299" s="271"/>
      <c r="I299" s="271"/>
      <c r="J299" s="300">
        <v>19440</v>
      </c>
      <c r="K299" s="272">
        <v>42620</v>
      </c>
      <c r="L299" s="271" t="s">
        <v>5879</v>
      </c>
      <c r="M299" s="271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  <c r="X299" s="277"/>
      <c r="Y299" s="277"/>
      <c r="Z299" s="277"/>
      <c r="AA299" s="277"/>
      <c r="AB299" s="277"/>
      <c r="AC299" s="277"/>
      <c r="AD299" s="277"/>
      <c r="AE299" s="277"/>
      <c r="AF299" s="277"/>
      <c r="AG299" s="277"/>
      <c r="AH299" s="277"/>
      <c r="AI299" s="277"/>
      <c r="AJ299" s="277"/>
      <c r="AK299" s="277"/>
      <c r="AL299" s="277"/>
      <c r="AM299" s="277"/>
      <c r="AN299" s="277"/>
      <c r="AO299" s="277"/>
      <c r="AP299" s="277"/>
      <c r="AQ299" s="277"/>
      <c r="AR299" s="277"/>
      <c r="AS299" s="277"/>
      <c r="AT299" s="277"/>
      <c r="AU299" s="277"/>
      <c r="AV299" s="277"/>
      <c r="AW299" s="277"/>
      <c r="AX299" s="277"/>
      <c r="AY299" s="277"/>
      <c r="AZ299" s="277"/>
      <c r="BA299" s="277"/>
      <c r="BB299" s="277"/>
      <c r="BC299" s="277"/>
      <c r="BD299" s="277"/>
      <c r="BE299" s="277"/>
      <c r="BF299" s="277"/>
      <c r="BG299" s="277"/>
      <c r="BH299" s="277"/>
      <c r="BI299" s="277"/>
      <c r="BJ299" s="277"/>
      <c r="BK299" s="277"/>
      <c r="BL299" s="277"/>
      <c r="BM299" s="277"/>
      <c r="BN299" s="277"/>
      <c r="BO299" s="277"/>
      <c r="BP299" s="277"/>
      <c r="BQ299" s="277"/>
      <c r="BR299" s="277"/>
      <c r="BS299" s="277"/>
      <c r="BT299" s="277"/>
      <c r="BU299" s="277"/>
      <c r="BV299" s="277"/>
      <c r="BW299" s="277"/>
      <c r="BX299" s="277"/>
      <c r="BY299" s="277"/>
      <c r="BZ299" s="277"/>
      <c r="CA299" s="277"/>
      <c r="CB299" s="277"/>
      <c r="CC299" s="277"/>
      <c r="CD299" s="277"/>
      <c r="CE299" s="277"/>
      <c r="CF299" s="277"/>
      <c r="CG299" s="277"/>
      <c r="CH299" s="277"/>
      <c r="CI299" s="277"/>
      <c r="CJ299" s="277"/>
      <c r="CK299" s="277"/>
      <c r="CL299" s="277"/>
      <c r="CM299" s="277"/>
      <c r="CN299" s="277"/>
      <c r="CO299" s="277"/>
      <c r="CP299" s="277"/>
      <c r="CQ299" s="277"/>
      <c r="CR299" s="277"/>
      <c r="CS299" s="277"/>
      <c r="CT299" s="277"/>
      <c r="CU299" s="277"/>
      <c r="CV299" s="277"/>
      <c r="CW299" s="277"/>
      <c r="CX299" s="277"/>
      <c r="CY299" s="277"/>
      <c r="CZ299" s="277"/>
      <c r="DA299" s="277"/>
      <c r="DB299" s="277"/>
    </row>
    <row r="300" spans="1:106" s="293" customFormat="1" ht="25.5">
      <c r="A300" s="271"/>
      <c r="B300" s="271"/>
      <c r="C300" s="271" t="s">
        <v>5880</v>
      </c>
      <c r="D300" s="271"/>
      <c r="E300" s="271"/>
      <c r="F300" s="271"/>
      <c r="G300" s="271"/>
      <c r="H300" s="271"/>
      <c r="I300" s="271"/>
      <c r="J300" s="300"/>
      <c r="K300" s="271"/>
      <c r="L300" s="271"/>
      <c r="M300" s="271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  <c r="AA300" s="277"/>
      <c r="AB300" s="277"/>
      <c r="AC300" s="277"/>
      <c r="AD300" s="277"/>
      <c r="AE300" s="277"/>
      <c r="AF300" s="277"/>
      <c r="AG300" s="277"/>
      <c r="AH300" s="277"/>
      <c r="AI300" s="277"/>
      <c r="AJ300" s="277"/>
      <c r="AK300" s="277"/>
      <c r="AL300" s="277"/>
      <c r="AM300" s="277"/>
      <c r="AN300" s="277"/>
      <c r="AO300" s="277"/>
      <c r="AP300" s="277"/>
      <c r="AQ300" s="277"/>
      <c r="AR300" s="277"/>
      <c r="AS300" s="277"/>
      <c r="AT300" s="277"/>
      <c r="AU300" s="277"/>
      <c r="AV300" s="277"/>
      <c r="AW300" s="277"/>
      <c r="AX300" s="277"/>
      <c r="AY300" s="277"/>
      <c r="AZ300" s="277"/>
      <c r="BA300" s="277"/>
      <c r="BB300" s="277"/>
      <c r="BC300" s="277"/>
      <c r="BD300" s="277"/>
      <c r="BE300" s="277"/>
      <c r="BF300" s="277"/>
      <c r="BG300" s="277"/>
      <c r="BH300" s="277"/>
      <c r="BI300" s="277"/>
      <c r="BJ300" s="277"/>
      <c r="BK300" s="277"/>
      <c r="BL300" s="277"/>
      <c r="BM300" s="277"/>
      <c r="BN300" s="277"/>
      <c r="BO300" s="277"/>
      <c r="BP300" s="277"/>
      <c r="BQ300" s="277"/>
      <c r="BR300" s="277"/>
      <c r="BS300" s="277"/>
      <c r="BT300" s="277"/>
      <c r="BU300" s="277"/>
      <c r="BV300" s="277"/>
      <c r="BW300" s="277"/>
      <c r="BX300" s="277"/>
      <c r="BY300" s="277"/>
      <c r="BZ300" s="277"/>
      <c r="CA300" s="277"/>
      <c r="CB300" s="277"/>
      <c r="CC300" s="277"/>
      <c r="CD300" s="277"/>
      <c r="CE300" s="277"/>
      <c r="CF300" s="277"/>
      <c r="CG300" s="277"/>
      <c r="CH300" s="277"/>
      <c r="CI300" s="277"/>
      <c r="CJ300" s="277"/>
      <c r="CK300" s="277"/>
      <c r="CL300" s="277"/>
      <c r="CM300" s="277"/>
      <c r="CN300" s="277"/>
      <c r="CO300" s="277"/>
      <c r="CP300" s="277"/>
      <c r="CQ300" s="277"/>
      <c r="CR300" s="277"/>
      <c r="CS300" s="277"/>
      <c r="CT300" s="277"/>
      <c r="CU300" s="277"/>
      <c r="CV300" s="277"/>
      <c r="CW300" s="277"/>
      <c r="CX300" s="277"/>
      <c r="CY300" s="277"/>
      <c r="CZ300" s="277"/>
      <c r="DA300" s="277"/>
      <c r="DB300" s="277"/>
    </row>
    <row r="301" spans="1:106" s="293" customFormat="1" ht="12.75">
      <c r="A301" s="271"/>
      <c r="B301" s="271"/>
      <c r="C301" s="271" t="s">
        <v>5881</v>
      </c>
      <c r="D301" s="271"/>
      <c r="E301" s="271"/>
      <c r="F301" s="271"/>
      <c r="G301" s="271"/>
      <c r="H301" s="271"/>
      <c r="I301" s="271"/>
      <c r="J301" s="300"/>
      <c r="K301" s="271"/>
      <c r="L301" s="271"/>
      <c r="M301" s="271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  <c r="X301" s="277"/>
      <c r="Y301" s="277"/>
      <c r="Z301" s="277"/>
      <c r="AA301" s="277"/>
      <c r="AB301" s="277"/>
      <c r="AC301" s="277"/>
      <c r="AD301" s="277"/>
      <c r="AE301" s="277"/>
      <c r="AF301" s="277"/>
      <c r="AG301" s="277"/>
      <c r="AH301" s="277"/>
      <c r="AI301" s="277"/>
      <c r="AJ301" s="277"/>
      <c r="AK301" s="277"/>
      <c r="AL301" s="277"/>
      <c r="AM301" s="277"/>
      <c r="AN301" s="277"/>
      <c r="AO301" s="277"/>
      <c r="AP301" s="277"/>
      <c r="AQ301" s="277"/>
      <c r="AR301" s="277"/>
      <c r="AS301" s="277"/>
      <c r="AT301" s="277"/>
      <c r="AU301" s="277"/>
      <c r="AV301" s="277"/>
      <c r="AW301" s="277"/>
      <c r="AX301" s="277"/>
      <c r="AY301" s="277"/>
      <c r="AZ301" s="277"/>
      <c r="BA301" s="277"/>
      <c r="BB301" s="277"/>
      <c r="BC301" s="277"/>
      <c r="BD301" s="277"/>
      <c r="BE301" s="277"/>
      <c r="BF301" s="277"/>
      <c r="BG301" s="277"/>
      <c r="BH301" s="277"/>
      <c r="BI301" s="277"/>
      <c r="BJ301" s="277"/>
      <c r="BK301" s="277"/>
      <c r="BL301" s="277"/>
      <c r="BM301" s="277"/>
      <c r="BN301" s="277"/>
      <c r="BO301" s="277"/>
      <c r="BP301" s="277"/>
      <c r="BQ301" s="277"/>
      <c r="BR301" s="277"/>
      <c r="BS301" s="277"/>
      <c r="BT301" s="277"/>
      <c r="BU301" s="277"/>
      <c r="BV301" s="277"/>
      <c r="BW301" s="277"/>
      <c r="BX301" s="277"/>
      <c r="BY301" s="277"/>
      <c r="BZ301" s="277"/>
      <c r="CA301" s="277"/>
      <c r="CB301" s="277"/>
      <c r="CC301" s="277"/>
      <c r="CD301" s="277"/>
      <c r="CE301" s="277"/>
      <c r="CF301" s="277"/>
      <c r="CG301" s="277"/>
      <c r="CH301" s="277"/>
      <c r="CI301" s="277"/>
      <c r="CJ301" s="277"/>
      <c r="CK301" s="277"/>
      <c r="CL301" s="277"/>
      <c r="CM301" s="277"/>
      <c r="CN301" s="277"/>
      <c r="CO301" s="277"/>
      <c r="CP301" s="277"/>
      <c r="CQ301" s="277"/>
      <c r="CR301" s="277"/>
      <c r="CS301" s="277"/>
      <c r="CT301" s="277"/>
      <c r="CU301" s="277"/>
      <c r="CV301" s="277"/>
      <c r="CW301" s="277"/>
      <c r="CX301" s="277"/>
      <c r="CY301" s="277"/>
      <c r="CZ301" s="277"/>
      <c r="DA301" s="277"/>
      <c r="DB301" s="277"/>
    </row>
    <row r="302" spans="1:106" s="293" customFormat="1" ht="25.5">
      <c r="A302" s="271">
        <v>170</v>
      </c>
      <c r="B302" s="271"/>
      <c r="C302" s="271" t="s">
        <v>5882</v>
      </c>
      <c r="D302" s="271" t="s">
        <v>5457</v>
      </c>
      <c r="E302" s="271" t="s">
        <v>5883</v>
      </c>
      <c r="F302" s="271" t="s">
        <v>5884</v>
      </c>
      <c r="G302" s="271" t="s">
        <v>3748</v>
      </c>
      <c r="H302" s="271"/>
      <c r="I302" s="271"/>
      <c r="J302" s="300">
        <v>3125</v>
      </c>
      <c r="K302" s="272">
        <v>42618</v>
      </c>
      <c r="L302" s="271" t="s">
        <v>5885</v>
      </c>
      <c r="M302" s="271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  <c r="X302" s="277"/>
      <c r="Y302" s="277"/>
      <c r="Z302" s="277"/>
      <c r="AA302" s="277"/>
      <c r="AB302" s="277"/>
      <c r="AC302" s="277"/>
      <c r="AD302" s="277"/>
      <c r="AE302" s="277"/>
      <c r="AF302" s="277"/>
      <c r="AG302" s="277"/>
      <c r="AH302" s="277"/>
      <c r="AI302" s="277"/>
      <c r="AJ302" s="277"/>
      <c r="AK302" s="277"/>
      <c r="AL302" s="277"/>
      <c r="AM302" s="277"/>
      <c r="AN302" s="277"/>
      <c r="AO302" s="277"/>
      <c r="AP302" s="277"/>
      <c r="AQ302" s="277"/>
      <c r="AR302" s="277"/>
      <c r="AS302" s="277"/>
      <c r="AT302" s="277"/>
      <c r="AU302" s="277"/>
      <c r="AV302" s="277"/>
      <c r="AW302" s="277"/>
      <c r="AX302" s="277"/>
      <c r="AY302" s="277"/>
      <c r="AZ302" s="277"/>
      <c r="BA302" s="277"/>
      <c r="BB302" s="277"/>
      <c r="BC302" s="277"/>
      <c r="BD302" s="277"/>
      <c r="BE302" s="277"/>
      <c r="BF302" s="277"/>
      <c r="BG302" s="277"/>
      <c r="BH302" s="277"/>
      <c r="BI302" s="277"/>
      <c r="BJ302" s="277"/>
      <c r="BK302" s="277"/>
      <c r="BL302" s="277"/>
      <c r="BM302" s="277"/>
      <c r="BN302" s="277"/>
      <c r="BO302" s="277"/>
      <c r="BP302" s="277"/>
      <c r="BQ302" s="277"/>
      <c r="BR302" s="277"/>
      <c r="BS302" s="277"/>
      <c r="BT302" s="277"/>
      <c r="BU302" s="277"/>
      <c r="BV302" s="277"/>
      <c r="BW302" s="277"/>
      <c r="BX302" s="277"/>
      <c r="BY302" s="277"/>
      <c r="BZ302" s="277"/>
      <c r="CA302" s="277"/>
      <c r="CB302" s="277"/>
      <c r="CC302" s="277"/>
      <c r="CD302" s="277"/>
      <c r="CE302" s="277"/>
      <c r="CF302" s="277"/>
      <c r="CG302" s="277"/>
      <c r="CH302" s="277"/>
      <c r="CI302" s="277"/>
      <c r="CJ302" s="277"/>
      <c r="CK302" s="277"/>
      <c r="CL302" s="277"/>
      <c r="CM302" s="277"/>
      <c r="CN302" s="277"/>
      <c r="CO302" s="277"/>
      <c r="CP302" s="277"/>
      <c r="CQ302" s="277"/>
      <c r="CR302" s="277"/>
      <c r="CS302" s="277"/>
      <c r="CT302" s="277"/>
      <c r="CU302" s="277"/>
      <c r="CV302" s="277"/>
      <c r="CW302" s="277"/>
      <c r="CX302" s="277"/>
      <c r="CY302" s="277"/>
      <c r="CZ302" s="277"/>
      <c r="DA302" s="277"/>
      <c r="DB302" s="277"/>
    </row>
    <row r="303" spans="1:106" s="293" customFormat="1" ht="25.5">
      <c r="A303" s="271">
        <v>173</v>
      </c>
      <c r="B303" s="271"/>
      <c r="C303" s="271" t="s">
        <v>84</v>
      </c>
      <c r="D303" s="271" t="s">
        <v>5457</v>
      </c>
      <c r="E303" s="271" t="s">
        <v>5886</v>
      </c>
      <c r="F303" s="271" t="s">
        <v>5887</v>
      </c>
      <c r="G303" s="271" t="s">
        <v>3748</v>
      </c>
      <c r="H303" s="271"/>
      <c r="I303" s="271"/>
      <c r="J303" s="300">
        <v>200</v>
      </c>
      <c r="K303" s="272">
        <v>42619</v>
      </c>
      <c r="L303" s="271" t="s">
        <v>5888</v>
      </c>
      <c r="M303" s="271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  <c r="X303" s="277"/>
      <c r="Y303" s="277"/>
      <c r="Z303" s="277"/>
      <c r="AA303" s="277"/>
      <c r="AB303" s="277"/>
      <c r="AC303" s="277"/>
      <c r="AD303" s="277"/>
      <c r="AE303" s="277"/>
      <c r="AF303" s="277"/>
      <c r="AG303" s="277"/>
      <c r="AH303" s="277"/>
      <c r="AI303" s="277"/>
      <c r="AJ303" s="277"/>
      <c r="AK303" s="277"/>
      <c r="AL303" s="277"/>
      <c r="AM303" s="277"/>
      <c r="AN303" s="277"/>
      <c r="AO303" s="277"/>
      <c r="AP303" s="277"/>
      <c r="AQ303" s="277"/>
      <c r="AR303" s="277"/>
      <c r="AS303" s="277"/>
      <c r="AT303" s="277"/>
      <c r="AU303" s="277"/>
      <c r="AV303" s="277"/>
      <c r="AW303" s="277"/>
      <c r="AX303" s="277"/>
      <c r="AY303" s="277"/>
      <c r="AZ303" s="277"/>
      <c r="BA303" s="277"/>
      <c r="BB303" s="277"/>
      <c r="BC303" s="277"/>
      <c r="BD303" s="277"/>
      <c r="BE303" s="277"/>
      <c r="BF303" s="277"/>
      <c r="BG303" s="277"/>
      <c r="BH303" s="277"/>
      <c r="BI303" s="277"/>
      <c r="BJ303" s="277"/>
      <c r="BK303" s="277"/>
      <c r="BL303" s="277"/>
      <c r="BM303" s="277"/>
      <c r="BN303" s="277"/>
      <c r="BO303" s="277"/>
      <c r="BP303" s="277"/>
      <c r="BQ303" s="277"/>
      <c r="BR303" s="277"/>
      <c r="BS303" s="277"/>
      <c r="BT303" s="277"/>
      <c r="BU303" s="277"/>
      <c r="BV303" s="277"/>
      <c r="BW303" s="277"/>
      <c r="BX303" s="277"/>
      <c r="BY303" s="277"/>
      <c r="BZ303" s="277"/>
      <c r="CA303" s="277"/>
      <c r="CB303" s="277"/>
      <c r="CC303" s="277"/>
      <c r="CD303" s="277"/>
      <c r="CE303" s="277"/>
      <c r="CF303" s="277"/>
      <c r="CG303" s="277"/>
      <c r="CH303" s="277"/>
      <c r="CI303" s="277"/>
      <c r="CJ303" s="277"/>
      <c r="CK303" s="277"/>
      <c r="CL303" s="277"/>
      <c r="CM303" s="277"/>
      <c r="CN303" s="277"/>
      <c r="CO303" s="277"/>
      <c r="CP303" s="277"/>
      <c r="CQ303" s="277"/>
      <c r="CR303" s="277"/>
      <c r="CS303" s="277"/>
      <c r="CT303" s="277"/>
      <c r="CU303" s="277"/>
      <c r="CV303" s="277"/>
      <c r="CW303" s="277"/>
      <c r="CX303" s="277"/>
      <c r="CY303" s="277"/>
      <c r="CZ303" s="277"/>
      <c r="DA303" s="277"/>
      <c r="DB303" s="277"/>
    </row>
    <row r="304" spans="1:106" s="293" customFormat="1" ht="12.75">
      <c r="A304" s="271"/>
      <c r="B304" s="271"/>
      <c r="C304" s="271"/>
      <c r="D304" s="271"/>
      <c r="E304" s="271"/>
      <c r="F304" s="271"/>
      <c r="G304" s="271" t="s">
        <v>1934</v>
      </c>
      <c r="H304" s="271"/>
      <c r="I304" s="271"/>
      <c r="J304" s="300">
        <v>5000</v>
      </c>
      <c r="K304" s="271"/>
      <c r="L304" s="271"/>
      <c r="M304" s="271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  <c r="X304" s="277"/>
      <c r="Y304" s="277"/>
      <c r="Z304" s="277"/>
      <c r="AA304" s="277"/>
      <c r="AB304" s="277"/>
      <c r="AC304" s="277"/>
      <c r="AD304" s="277"/>
      <c r="AE304" s="277"/>
      <c r="AF304" s="277"/>
      <c r="AG304" s="277"/>
      <c r="AH304" s="277"/>
      <c r="AI304" s="277"/>
      <c r="AJ304" s="277"/>
      <c r="AK304" s="277"/>
      <c r="AL304" s="277"/>
      <c r="AM304" s="277"/>
      <c r="AN304" s="277"/>
      <c r="AO304" s="277"/>
      <c r="AP304" s="277"/>
      <c r="AQ304" s="277"/>
      <c r="AR304" s="277"/>
      <c r="AS304" s="277"/>
      <c r="AT304" s="277"/>
      <c r="AU304" s="277"/>
      <c r="AV304" s="277"/>
      <c r="AW304" s="277"/>
      <c r="AX304" s="277"/>
      <c r="AY304" s="277"/>
      <c r="AZ304" s="277"/>
      <c r="BA304" s="277"/>
      <c r="BB304" s="277"/>
      <c r="BC304" s="277"/>
      <c r="BD304" s="277"/>
      <c r="BE304" s="277"/>
      <c r="BF304" s="277"/>
      <c r="BG304" s="277"/>
      <c r="BH304" s="277"/>
      <c r="BI304" s="277"/>
      <c r="BJ304" s="277"/>
      <c r="BK304" s="277"/>
      <c r="BL304" s="277"/>
      <c r="BM304" s="277"/>
      <c r="BN304" s="277"/>
      <c r="BO304" s="277"/>
      <c r="BP304" s="277"/>
      <c r="BQ304" s="277"/>
      <c r="BR304" s="277"/>
      <c r="BS304" s="277"/>
      <c r="BT304" s="277"/>
      <c r="BU304" s="277"/>
      <c r="BV304" s="277"/>
      <c r="BW304" s="277"/>
      <c r="BX304" s="277"/>
      <c r="BY304" s="277"/>
      <c r="BZ304" s="277"/>
      <c r="CA304" s="277"/>
      <c r="CB304" s="277"/>
      <c r="CC304" s="277"/>
      <c r="CD304" s="277"/>
      <c r="CE304" s="277"/>
      <c r="CF304" s="277"/>
      <c r="CG304" s="277"/>
      <c r="CH304" s="277"/>
      <c r="CI304" s="277"/>
      <c r="CJ304" s="277"/>
      <c r="CK304" s="277"/>
      <c r="CL304" s="277"/>
      <c r="CM304" s="277"/>
      <c r="CN304" s="277"/>
      <c r="CO304" s="277"/>
      <c r="CP304" s="277"/>
      <c r="CQ304" s="277"/>
      <c r="CR304" s="277"/>
      <c r="CS304" s="277"/>
      <c r="CT304" s="277"/>
      <c r="CU304" s="277"/>
      <c r="CV304" s="277"/>
      <c r="CW304" s="277"/>
      <c r="CX304" s="277"/>
      <c r="CY304" s="277"/>
      <c r="CZ304" s="277"/>
      <c r="DA304" s="277"/>
      <c r="DB304" s="277"/>
    </row>
    <row r="305" spans="1:106" s="293" customFormat="1" ht="25.5">
      <c r="A305" s="271">
        <v>174</v>
      </c>
      <c r="B305" s="271"/>
      <c r="C305" s="271" t="s">
        <v>5889</v>
      </c>
      <c r="D305" s="271" t="s">
        <v>5457</v>
      </c>
      <c r="E305" s="271" t="s">
        <v>5890</v>
      </c>
      <c r="F305" s="271" t="s">
        <v>5891</v>
      </c>
      <c r="G305" s="271" t="s">
        <v>1934</v>
      </c>
      <c r="H305" s="271"/>
      <c r="I305" s="271"/>
      <c r="J305" s="300">
        <v>4450</v>
      </c>
      <c r="K305" s="272">
        <v>42621</v>
      </c>
      <c r="L305" s="271" t="s">
        <v>5892</v>
      </c>
      <c r="M305" s="271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  <c r="X305" s="277"/>
      <c r="Y305" s="277"/>
      <c r="Z305" s="277"/>
      <c r="AA305" s="277"/>
      <c r="AB305" s="277"/>
      <c r="AC305" s="277"/>
      <c r="AD305" s="277"/>
      <c r="AE305" s="277"/>
      <c r="AF305" s="277"/>
      <c r="AG305" s="277"/>
      <c r="AH305" s="277"/>
      <c r="AI305" s="277"/>
      <c r="AJ305" s="277"/>
      <c r="AK305" s="277"/>
      <c r="AL305" s="277"/>
      <c r="AM305" s="277"/>
      <c r="AN305" s="277"/>
      <c r="AO305" s="277"/>
      <c r="AP305" s="277"/>
      <c r="AQ305" s="277"/>
      <c r="AR305" s="277"/>
      <c r="AS305" s="277"/>
      <c r="AT305" s="277"/>
      <c r="AU305" s="277"/>
      <c r="AV305" s="277"/>
      <c r="AW305" s="277"/>
      <c r="AX305" s="277"/>
      <c r="AY305" s="277"/>
      <c r="AZ305" s="277"/>
      <c r="BA305" s="277"/>
      <c r="BB305" s="277"/>
      <c r="BC305" s="277"/>
      <c r="BD305" s="277"/>
      <c r="BE305" s="277"/>
      <c r="BF305" s="277"/>
      <c r="BG305" s="277"/>
      <c r="BH305" s="277"/>
      <c r="BI305" s="277"/>
      <c r="BJ305" s="277"/>
      <c r="BK305" s="277"/>
      <c r="BL305" s="277"/>
      <c r="BM305" s="277"/>
      <c r="BN305" s="277"/>
      <c r="BO305" s="277"/>
      <c r="BP305" s="277"/>
      <c r="BQ305" s="277"/>
      <c r="BR305" s="277"/>
      <c r="BS305" s="277"/>
      <c r="BT305" s="277"/>
      <c r="BU305" s="277"/>
      <c r="BV305" s="277"/>
      <c r="BW305" s="277"/>
      <c r="BX305" s="277"/>
      <c r="BY305" s="277"/>
      <c r="BZ305" s="277"/>
      <c r="CA305" s="277"/>
      <c r="CB305" s="277"/>
      <c r="CC305" s="277"/>
      <c r="CD305" s="277"/>
      <c r="CE305" s="277"/>
      <c r="CF305" s="277"/>
      <c r="CG305" s="277"/>
      <c r="CH305" s="277"/>
      <c r="CI305" s="277"/>
      <c r="CJ305" s="277"/>
      <c r="CK305" s="277"/>
      <c r="CL305" s="277"/>
      <c r="CM305" s="277"/>
      <c r="CN305" s="277"/>
      <c r="CO305" s="277"/>
      <c r="CP305" s="277"/>
      <c r="CQ305" s="277"/>
      <c r="CR305" s="277"/>
      <c r="CS305" s="277"/>
      <c r="CT305" s="277"/>
      <c r="CU305" s="277"/>
      <c r="CV305" s="277"/>
      <c r="CW305" s="277"/>
      <c r="CX305" s="277"/>
      <c r="CY305" s="277"/>
      <c r="CZ305" s="277"/>
      <c r="DA305" s="277"/>
      <c r="DB305" s="277"/>
    </row>
    <row r="306" spans="1:106" s="293" customFormat="1" ht="25.5">
      <c r="A306" s="271">
        <v>175</v>
      </c>
      <c r="B306" s="271"/>
      <c r="C306" s="271" t="s">
        <v>5893</v>
      </c>
      <c r="D306" s="271" t="s">
        <v>5457</v>
      </c>
      <c r="E306" s="271" t="s">
        <v>5894</v>
      </c>
      <c r="F306" s="271" t="s">
        <v>5895</v>
      </c>
      <c r="G306" s="271" t="s">
        <v>3748</v>
      </c>
      <c r="H306" s="271"/>
      <c r="I306" s="271"/>
      <c r="J306" s="300">
        <v>200</v>
      </c>
      <c r="K306" s="272">
        <v>42618</v>
      </c>
      <c r="L306" s="271" t="s">
        <v>5896</v>
      </c>
      <c r="M306" s="271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  <c r="X306" s="277"/>
      <c r="Y306" s="277"/>
      <c r="Z306" s="277"/>
      <c r="AA306" s="277"/>
      <c r="AB306" s="277"/>
      <c r="AC306" s="277"/>
      <c r="AD306" s="277"/>
      <c r="AE306" s="277"/>
      <c r="AF306" s="277"/>
      <c r="AG306" s="277"/>
      <c r="AH306" s="277"/>
      <c r="AI306" s="277"/>
      <c r="AJ306" s="277"/>
      <c r="AK306" s="277"/>
      <c r="AL306" s="277"/>
      <c r="AM306" s="277"/>
      <c r="AN306" s="277"/>
      <c r="AO306" s="277"/>
      <c r="AP306" s="277"/>
      <c r="AQ306" s="277"/>
      <c r="AR306" s="277"/>
      <c r="AS306" s="277"/>
      <c r="AT306" s="277"/>
      <c r="AU306" s="277"/>
      <c r="AV306" s="277"/>
      <c r="AW306" s="277"/>
      <c r="AX306" s="277"/>
      <c r="AY306" s="277"/>
      <c r="AZ306" s="277"/>
      <c r="BA306" s="277"/>
      <c r="BB306" s="277"/>
      <c r="BC306" s="277"/>
      <c r="BD306" s="277"/>
      <c r="BE306" s="277"/>
      <c r="BF306" s="277"/>
      <c r="BG306" s="277"/>
      <c r="BH306" s="277"/>
      <c r="BI306" s="277"/>
      <c r="BJ306" s="277"/>
      <c r="BK306" s="277"/>
      <c r="BL306" s="277"/>
      <c r="BM306" s="277"/>
      <c r="BN306" s="277"/>
      <c r="BO306" s="277"/>
      <c r="BP306" s="277"/>
      <c r="BQ306" s="277"/>
      <c r="BR306" s="277"/>
      <c r="BS306" s="277"/>
      <c r="BT306" s="277"/>
      <c r="BU306" s="277"/>
      <c r="BV306" s="277"/>
      <c r="BW306" s="277"/>
      <c r="BX306" s="277"/>
      <c r="BY306" s="277"/>
      <c r="BZ306" s="277"/>
      <c r="CA306" s="277"/>
      <c r="CB306" s="277"/>
      <c r="CC306" s="277"/>
      <c r="CD306" s="277"/>
      <c r="CE306" s="277"/>
      <c r="CF306" s="277"/>
      <c r="CG306" s="277"/>
      <c r="CH306" s="277"/>
      <c r="CI306" s="277"/>
      <c r="CJ306" s="277"/>
      <c r="CK306" s="277"/>
      <c r="CL306" s="277"/>
      <c r="CM306" s="277"/>
      <c r="CN306" s="277"/>
      <c r="CO306" s="277"/>
      <c r="CP306" s="277"/>
      <c r="CQ306" s="277"/>
      <c r="CR306" s="277"/>
      <c r="CS306" s="277"/>
      <c r="CT306" s="277"/>
      <c r="CU306" s="277"/>
      <c r="CV306" s="277"/>
      <c r="CW306" s="277"/>
      <c r="CX306" s="277"/>
      <c r="CY306" s="277"/>
      <c r="CZ306" s="277"/>
      <c r="DA306" s="277"/>
      <c r="DB306" s="277"/>
    </row>
    <row r="307" spans="1:106" s="293" customFormat="1" ht="12.75">
      <c r="A307" s="271"/>
      <c r="B307" s="271"/>
      <c r="C307" s="271"/>
      <c r="D307" s="271"/>
      <c r="E307" s="271"/>
      <c r="F307" s="271"/>
      <c r="G307" s="271" t="s">
        <v>1934</v>
      </c>
      <c r="H307" s="271"/>
      <c r="I307" s="271"/>
      <c r="J307" s="300">
        <v>5000</v>
      </c>
      <c r="K307" s="271"/>
      <c r="L307" s="271"/>
      <c r="M307" s="271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  <c r="X307" s="277"/>
      <c r="Y307" s="277"/>
      <c r="Z307" s="277"/>
      <c r="AA307" s="277"/>
      <c r="AB307" s="277"/>
      <c r="AC307" s="277"/>
      <c r="AD307" s="277"/>
      <c r="AE307" s="277"/>
      <c r="AF307" s="277"/>
      <c r="AG307" s="277"/>
      <c r="AH307" s="277"/>
      <c r="AI307" s="277"/>
      <c r="AJ307" s="277"/>
      <c r="AK307" s="277"/>
      <c r="AL307" s="277"/>
      <c r="AM307" s="277"/>
      <c r="AN307" s="277"/>
      <c r="AO307" s="277"/>
      <c r="AP307" s="277"/>
      <c r="AQ307" s="277"/>
      <c r="AR307" s="277"/>
      <c r="AS307" s="277"/>
      <c r="AT307" s="277"/>
      <c r="AU307" s="277"/>
      <c r="AV307" s="277"/>
      <c r="AW307" s="277"/>
      <c r="AX307" s="277"/>
      <c r="AY307" s="277"/>
      <c r="AZ307" s="277"/>
      <c r="BA307" s="277"/>
      <c r="BB307" s="277"/>
      <c r="BC307" s="277"/>
      <c r="BD307" s="277"/>
      <c r="BE307" s="277"/>
      <c r="BF307" s="277"/>
      <c r="BG307" s="277"/>
      <c r="BH307" s="277"/>
      <c r="BI307" s="277"/>
      <c r="BJ307" s="277"/>
      <c r="BK307" s="277"/>
      <c r="BL307" s="277"/>
      <c r="BM307" s="277"/>
      <c r="BN307" s="277"/>
      <c r="BO307" s="277"/>
      <c r="BP307" s="277"/>
      <c r="BQ307" s="277"/>
      <c r="BR307" s="277"/>
      <c r="BS307" s="277"/>
      <c r="BT307" s="277"/>
      <c r="BU307" s="277"/>
      <c r="BV307" s="277"/>
      <c r="BW307" s="277"/>
      <c r="BX307" s="277"/>
      <c r="BY307" s="277"/>
      <c r="BZ307" s="277"/>
      <c r="CA307" s="277"/>
      <c r="CB307" s="277"/>
      <c r="CC307" s="277"/>
      <c r="CD307" s="277"/>
      <c r="CE307" s="277"/>
      <c r="CF307" s="277"/>
      <c r="CG307" s="277"/>
      <c r="CH307" s="277"/>
      <c r="CI307" s="277"/>
      <c r="CJ307" s="277"/>
      <c r="CK307" s="277"/>
      <c r="CL307" s="277"/>
      <c r="CM307" s="277"/>
      <c r="CN307" s="277"/>
      <c r="CO307" s="277"/>
      <c r="CP307" s="277"/>
      <c r="CQ307" s="277"/>
      <c r="CR307" s="277"/>
      <c r="CS307" s="277"/>
      <c r="CT307" s="277"/>
      <c r="CU307" s="277"/>
      <c r="CV307" s="277"/>
      <c r="CW307" s="277"/>
      <c r="CX307" s="277"/>
      <c r="CY307" s="277"/>
      <c r="CZ307" s="277"/>
      <c r="DA307" s="277"/>
      <c r="DB307" s="277"/>
    </row>
    <row r="308" spans="1:106" s="293" customFormat="1" ht="25.5">
      <c r="A308" s="271">
        <v>176</v>
      </c>
      <c r="B308" s="271"/>
      <c r="C308" s="271" t="s">
        <v>5889</v>
      </c>
      <c r="D308" s="271" t="s">
        <v>5457</v>
      </c>
      <c r="E308" s="271" t="s">
        <v>5897</v>
      </c>
      <c r="F308" s="271" t="s">
        <v>5898</v>
      </c>
      <c r="G308" s="271" t="s">
        <v>1934</v>
      </c>
      <c r="H308" s="271"/>
      <c r="I308" s="271"/>
      <c r="J308" s="300">
        <v>10000</v>
      </c>
      <c r="K308" s="272">
        <v>42621</v>
      </c>
      <c r="L308" s="271" t="s">
        <v>5899</v>
      </c>
      <c r="M308" s="271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  <c r="X308" s="277"/>
      <c r="Y308" s="277"/>
      <c r="Z308" s="277"/>
      <c r="AA308" s="277"/>
      <c r="AB308" s="277"/>
      <c r="AC308" s="277"/>
      <c r="AD308" s="277"/>
      <c r="AE308" s="277"/>
      <c r="AF308" s="277"/>
      <c r="AG308" s="277"/>
      <c r="AH308" s="277"/>
      <c r="AI308" s="277"/>
      <c r="AJ308" s="277"/>
      <c r="AK308" s="277"/>
      <c r="AL308" s="277"/>
      <c r="AM308" s="277"/>
      <c r="AN308" s="277"/>
      <c r="AO308" s="277"/>
      <c r="AP308" s="277"/>
      <c r="AQ308" s="277"/>
      <c r="AR308" s="277"/>
      <c r="AS308" s="277"/>
      <c r="AT308" s="277"/>
      <c r="AU308" s="277"/>
      <c r="AV308" s="277"/>
      <c r="AW308" s="277"/>
      <c r="AX308" s="277"/>
      <c r="AY308" s="277"/>
      <c r="AZ308" s="277"/>
      <c r="BA308" s="277"/>
      <c r="BB308" s="277"/>
      <c r="BC308" s="277"/>
      <c r="BD308" s="277"/>
      <c r="BE308" s="277"/>
      <c r="BF308" s="277"/>
      <c r="BG308" s="277"/>
      <c r="BH308" s="277"/>
      <c r="BI308" s="277"/>
      <c r="BJ308" s="277"/>
      <c r="BK308" s="277"/>
      <c r="BL308" s="277"/>
      <c r="BM308" s="277"/>
      <c r="BN308" s="277"/>
      <c r="BO308" s="277"/>
      <c r="BP308" s="277"/>
      <c r="BQ308" s="277"/>
      <c r="BR308" s="277"/>
      <c r="BS308" s="277"/>
      <c r="BT308" s="277"/>
      <c r="BU308" s="277"/>
      <c r="BV308" s="277"/>
      <c r="BW308" s="277"/>
      <c r="BX308" s="277"/>
      <c r="BY308" s="277"/>
      <c r="BZ308" s="277"/>
      <c r="CA308" s="277"/>
      <c r="CB308" s="277"/>
      <c r="CC308" s="277"/>
      <c r="CD308" s="277"/>
      <c r="CE308" s="277"/>
      <c r="CF308" s="277"/>
      <c r="CG308" s="277"/>
      <c r="CH308" s="277"/>
      <c r="CI308" s="277"/>
      <c r="CJ308" s="277"/>
      <c r="CK308" s="277"/>
      <c r="CL308" s="277"/>
      <c r="CM308" s="277"/>
      <c r="CN308" s="277"/>
      <c r="CO308" s="277"/>
      <c r="CP308" s="277"/>
      <c r="CQ308" s="277"/>
      <c r="CR308" s="277"/>
      <c r="CS308" s="277"/>
      <c r="CT308" s="277"/>
      <c r="CU308" s="277"/>
      <c r="CV308" s="277"/>
      <c r="CW308" s="277"/>
      <c r="CX308" s="277"/>
      <c r="CY308" s="277"/>
      <c r="CZ308" s="277"/>
      <c r="DA308" s="277"/>
      <c r="DB308" s="277"/>
    </row>
    <row r="309" spans="1:106" s="293" customFormat="1" ht="25.5">
      <c r="A309" s="271">
        <v>177</v>
      </c>
      <c r="B309" s="271"/>
      <c r="C309" s="271" t="s">
        <v>5900</v>
      </c>
      <c r="D309" s="271" t="s">
        <v>5457</v>
      </c>
      <c r="E309" s="271" t="s">
        <v>5901</v>
      </c>
      <c r="F309" s="271" t="s">
        <v>5902</v>
      </c>
      <c r="G309" s="271" t="s">
        <v>5903</v>
      </c>
      <c r="H309" s="300">
        <v>16930</v>
      </c>
      <c r="I309" s="271"/>
      <c r="J309" s="271"/>
      <c r="K309" s="272">
        <v>42620</v>
      </c>
      <c r="L309" s="271" t="s">
        <v>5904</v>
      </c>
      <c r="M309" s="271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  <c r="X309" s="277"/>
      <c r="Y309" s="277"/>
      <c r="Z309" s="277"/>
      <c r="AA309" s="277"/>
      <c r="AB309" s="277"/>
      <c r="AC309" s="277"/>
      <c r="AD309" s="277"/>
      <c r="AE309" s="277"/>
      <c r="AF309" s="277"/>
      <c r="AG309" s="277"/>
      <c r="AH309" s="277"/>
      <c r="AI309" s="277"/>
      <c r="AJ309" s="277"/>
      <c r="AK309" s="277"/>
      <c r="AL309" s="277"/>
      <c r="AM309" s="277"/>
      <c r="AN309" s="277"/>
      <c r="AO309" s="277"/>
      <c r="AP309" s="277"/>
      <c r="AQ309" s="277"/>
      <c r="AR309" s="277"/>
      <c r="AS309" s="277"/>
      <c r="AT309" s="277"/>
      <c r="AU309" s="277"/>
      <c r="AV309" s="277"/>
      <c r="AW309" s="277"/>
      <c r="AX309" s="277"/>
      <c r="AY309" s="277"/>
      <c r="AZ309" s="277"/>
      <c r="BA309" s="277"/>
      <c r="BB309" s="277"/>
      <c r="BC309" s="277"/>
      <c r="BD309" s="277"/>
      <c r="BE309" s="277"/>
      <c r="BF309" s="277"/>
      <c r="BG309" s="277"/>
      <c r="BH309" s="277"/>
      <c r="BI309" s="277"/>
      <c r="BJ309" s="277"/>
      <c r="BK309" s="277"/>
      <c r="BL309" s="277"/>
      <c r="BM309" s="277"/>
      <c r="BN309" s="277"/>
      <c r="BO309" s="277"/>
      <c r="BP309" s="277"/>
      <c r="BQ309" s="277"/>
      <c r="BR309" s="277"/>
      <c r="BS309" s="277"/>
      <c r="BT309" s="277"/>
      <c r="BU309" s="277"/>
      <c r="BV309" s="277"/>
      <c r="BW309" s="277"/>
      <c r="BX309" s="277"/>
      <c r="BY309" s="277"/>
      <c r="BZ309" s="277"/>
      <c r="CA309" s="277"/>
      <c r="CB309" s="277"/>
      <c r="CC309" s="277"/>
      <c r="CD309" s="277"/>
      <c r="CE309" s="277"/>
      <c r="CF309" s="277"/>
      <c r="CG309" s="277"/>
      <c r="CH309" s="277"/>
      <c r="CI309" s="277"/>
      <c r="CJ309" s="277"/>
      <c r="CK309" s="277"/>
      <c r="CL309" s="277"/>
      <c r="CM309" s="277"/>
      <c r="CN309" s="277"/>
      <c r="CO309" s="277"/>
      <c r="CP309" s="277"/>
      <c r="CQ309" s="277"/>
      <c r="CR309" s="277"/>
      <c r="CS309" s="277"/>
      <c r="CT309" s="277"/>
      <c r="CU309" s="277"/>
      <c r="CV309" s="277"/>
      <c r="CW309" s="277"/>
      <c r="CX309" s="277"/>
      <c r="CY309" s="277"/>
      <c r="CZ309" s="277"/>
      <c r="DA309" s="277"/>
      <c r="DB309" s="277"/>
    </row>
    <row r="310" spans="1:106" s="293" customFormat="1" ht="25.5">
      <c r="A310" s="271">
        <v>178</v>
      </c>
      <c r="B310" s="271"/>
      <c r="C310" s="271" t="s">
        <v>5905</v>
      </c>
      <c r="D310" s="271" t="s">
        <v>5528</v>
      </c>
      <c r="E310" s="271" t="s">
        <v>5906</v>
      </c>
      <c r="F310" s="271" t="s">
        <v>5907</v>
      </c>
      <c r="G310" s="271" t="s">
        <v>3748</v>
      </c>
      <c r="H310" s="300">
        <v>200</v>
      </c>
      <c r="I310" s="271"/>
      <c r="J310" s="271"/>
      <c r="K310" s="272">
        <v>42619</v>
      </c>
      <c r="L310" s="271" t="s">
        <v>5908</v>
      </c>
      <c r="M310" s="271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  <c r="X310" s="277"/>
      <c r="Y310" s="277"/>
      <c r="Z310" s="277"/>
      <c r="AA310" s="277"/>
      <c r="AB310" s="277"/>
      <c r="AC310" s="277"/>
      <c r="AD310" s="277"/>
      <c r="AE310" s="277"/>
      <c r="AF310" s="277"/>
      <c r="AG310" s="277"/>
      <c r="AH310" s="277"/>
      <c r="AI310" s="277"/>
      <c r="AJ310" s="277"/>
      <c r="AK310" s="277"/>
      <c r="AL310" s="277"/>
      <c r="AM310" s="277"/>
      <c r="AN310" s="277"/>
      <c r="AO310" s="277"/>
      <c r="AP310" s="277"/>
      <c r="AQ310" s="277"/>
      <c r="AR310" s="277"/>
      <c r="AS310" s="277"/>
      <c r="AT310" s="277"/>
      <c r="AU310" s="277"/>
      <c r="AV310" s="277"/>
      <c r="AW310" s="277"/>
      <c r="AX310" s="277"/>
      <c r="AY310" s="277"/>
      <c r="AZ310" s="277"/>
      <c r="BA310" s="277"/>
      <c r="BB310" s="277"/>
      <c r="BC310" s="277"/>
      <c r="BD310" s="277"/>
      <c r="BE310" s="277"/>
      <c r="BF310" s="277"/>
      <c r="BG310" s="277"/>
      <c r="BH310" s="277"/>
      <c r="BI310" s="277"/>
      <c r="BJ310" s="277"/>
      <c r="BK310" s="277"/>
      <c r="BL310" s="277"/>
      <c r="BM310" s="277"/>
      <c r="BN310" s="277"/>
      <c r="BO310" s="277"/>
      <c r="BP310" s="277"/>
      <c r="BQ310" s="277"/>
      <c r="BR310" s="277"/>
      <c r="BS310" s="277"/>
      <c r="BT310" s="277"/>
      <c r="BU310" s="277"/>
      <c r="BV310" s="277"/>
      <c r="BW310" s="277"/>
      <c r="BX310" s="277"/>
      <c r="BY310" s="277"/>
      <c r="BZ310" s="277"/>
      <c r="CA310" s="277"/>
      <c r="CB310" s="277"/>
      <c r="CC310" s="277"/>
      <c r="CD310" s="277"/>
      <c r="CE310" s="277"/>
      <c r="CF310" s="277"/>
      <c r="CG310" s="277"/>
      <c r="CH310" s="277"/>
      <c r="CI310" s="277"/>
      <c r="CJ310" s="277"/>
      <c r="CK310" s="277"/>
      <c r="CL310" s="277"/>
      <c r="CM310" s="277"/>
      <c r="CN310" s="277"/>
      <c r="CO310" s="277"/>
      <c r="CP310" s="277"/>
      <c r="CQ310" s="277"/>
      <c r="CR310" s="277"/>
      <c r="CS310" s="277"/>
      <c r="CT310" s="277"/>
      <c r="CU310" s="277"/>
      <c r="CV310" s="277"/>
      <c r="CW310" s="277"/>
      <c r="CX310" s="277"/>
      <c r="CY310" s="277"/>
      <c r="CZ310" s="277"/>
      <c r="DA310" s="277"/>
      <c r="DB310" s="277"/>
    </row>
    <row r="311" spans="1:106" s="293" customFormat="1" ht="12.75">
      <c r="A311" s="271"/>
      <c r="B311" s="271"/>
      <c r="C311" s="271"/>
      <c r="D311" s="271"/>
      <c r="E311" s="271"/>
      <c r="F311" s="271"/>
      <c r="G311" s="271" t="s">
        <v>1934</v>
      </c>
      <c r="H311" s="300">
        <v>5000</v>
      </c>
      <c r="I311" s="271"/>
      <c r="J311" s="271"/>
      <c r="K311" s="272"/>
      <c r="L311" s="271"/>
      <c r="M311" s="271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  <c r="X311" s="277"/>
      <c r="Y311" s="277"/>
      <c r="Z311" s="277"/>
      <c r="AA311" s="277"/>
      <c r="AB311" s="277"/>
      <c r="AC311" s="277"/>
      <c r="AD311" s="277"/>
      <c r="AE311" s="277"/>
      <c r="AF311" s="277"/>
      <c r="AG311" s="277"/>
      <c r="AH311" s="277"/>
      <c r="AI311" s="277"/>
      <c r="AJ311" s="277"/>
      <c r="AK311" s="277"/>
      <c r="AL311" s="277"/>
      <c r="AM311" s="277"/>
      <c r="AN311" s="277"/>
      <c r="AO311" s="277"/>
      <c r="AP311" s="277"/>
      <c r="AQ311" s="277"/>
      <c r="AR311" s="277"/>
      <c r="AS311" s="277"/>
      <c r="AT311" s="277"/>
      <c r="AU311" s="277"/>
      <c r="AV311" s="277"/>
      <c r="AW311" s="277"/>
      <c r="AX311" s="277"/>
      <c r="AY311" s="277"/>
      <c r="AZ311" s="277"/>
      <c r="BA311" s="277"/>
      <c r="BB311" s="277"/>
      <c r="BC311" s="277"/>
      <c r="BD311" s="277"/>
      <c r="BE311" s="277"/>
      <c r="BF311" s="277"/>
      <c r="BG311" s="277"/>
      <c r="BH311" s="277"/>
      <c r="BI311" s="277"/>
      <c r="BJ311" s="277"/>
      <c r="BK311" s="277"/>
      <c r="BL311" s="277"/>
      <c r="BM311" s="277"/>
      <c r="BN311" s="277"/>
      <c r="BO311" s="277"/>
      <c r="BP311" s="277"/>
      <c r="BQ311" s="277"/>
      <c r="BR311" s="277"/>
      <c r="BS311" s="277"/>
      <c r="BT311" s="277"/>
      <c r="BU311" s="277"/>
      <c r="BV311" s="277"/>
      <c r="BW311" s="277"/>
      <c r="BX311" s="277"/>
      <c r="BY311" s="277"/>
      <c r="BZ311" s="277"/>
      <c r="CA311" s="277"/>
      <c r="CB311" s="277"/>
      <c r="CC311" s="277"/>
      <c r="CD311" s="277"/>
      <c r="CE311" s="277"/>
      <c r="CF311" s="277"/>
      <c r="CG311" s="277"/>
      <c r="CH311" s="277"/>
      <c r="CI311" s="277"/>
      <c r="CJ311" s="277"/>
      <c r="CK311" s="277"/>
      <c r="CL311" s="277"/>
      <c r="CM311" s="277"/>
      <c r="CN311" s="277"/>
      <c r="CO311" s="277"/>
      <c r="CP311" s="277"/>
      <c r="CQ311" s="277"/>
      <c r="CR311" s="277"/>
      <c r="CS311" s="277"/>
      <c r="CT311" s="277"/>
      <c r="CU311" s="277"/>
      <c r="CV311" s="277"/>
      <c r="CW311" s="277"/>
      <c r="CX311" s="277"/>
      <c r="CY311" s="277"/>
      <c r="CZ311" s="277"/>
      <c r="DA311" s="277"/>
      <c r="DB311" s="277"/>
    </row>
    <row r="312" spans="1:106" s="293" customFormat="1" ht="25.5">
      <c r="A312" s="271">
        <v>179</v>
      </c>
      <c r="B312" s="271"/>
      <c r="C312" s="271" t="s">
        <v>5909</v>
      </c>
      <c r="D312" s="271" t="s">
        <v>5528</v>
      </c>
      <c r="E312" s="271" t="s">
        <v>5910</v>
      </c>
      <c r="F312" s="271" t="s">
        <v>5911</v>
      </c>
      <c r="G312" s="271" t="s">
        <v>977</v>
      </c>
      <c r="H312" s="300">
        <v>5000</v>
      </c>
      <c r="I312" s="271"/>
      <c r="J312" s="271"/>
      <c r="K312" s="272">
        <v>42620</v>
      </c>
      <c r="L312" s="271" t="s">
        <v>5912</v>
      </c>
      <c r="M312" s="271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  <c r="AA312" s="277"/>
      <c r="AB312" s="277"/>
      <c r="AC312" s="277"/>
      <c r="AD312" s="277"/>
      <c r="AE312" s="277"/>
      <c r="AF312" s="277"/>
      <c r="AG312" s="277"/>
      <c r="AH312" s="277"/>
      <c r="AI312" s="277"/>
      <c r="AJ312" s="277"/>
      <c r="AK312" s="277"/>
      <c r="AL312" s="277"/>
      <c r="AM312" s="277"/>
      <c r="AN312" s="277"/>
      <c r="AO312" s="277"/>
      <c r="AP312" s="277"/>
      <c r="AQ312" s="277"/>
      <c r="AR312" s="277"/>
      <c r="AS312" s="277"/>
      <c r="AT312" s="277"/>
      <c r="AU312" s="277"/>
      <c r="AV312" s="277"/>
      <c r="AW312" s="277"/>
      <c r="AX312" s="277"/>
      <c r="AY312" s="277"/>
      <c r="AZ312" s="277"/>
      <c r="BA312" s="277"/>
      <c r="BB312" s="277"/>
      <c r="BC312" s="277"/>
      <c r="BD312" s="277"/>
      <c r="BE312" s="277"/>
      <c r="BF312" s="277"/>
      <c r="BG312" s="277"/>
      <c r="BH312" s="277"/>
      <c r="BI312" s="277"/>
      <c r="BJ312" s="277"/>
      <c r="BK312" s="277"/>
      <c r="BL312" s="277"/>
      <c r="BM312" s="277"/>
      <c r="BN312" s="277"/>
      <c r="BO312" s="277"/>
      <c r="BP312" s="277"/>
      <c r="BQ312" s="277"/>
      <c r="BR312" s="277"/>
      <c r="BS312" s="277"/>
      <c r="BT312" s="277"/>
      <c r="BU312" s="277"/>
      <c r="BV312" s="277"/>
      <c r="BW312" s="277"/>
      <c r="BX312" s="277"/>
      <c r="BY312" s="277"/>
      <c r="BZ312" s="277"/>
      <c r="CA312" s="277"/>
      <c r="CB312" s="277"/>
      <c r="CC312" s="277"/>
      <c r="CD312" s="277"/>
      <c r="CE312" s="277"/>
      <c r="CF312" s="277"/>
      <c r="CG312" s="277"/>
      <c r="CH312" s="277"/>
      <c r="CI312" s="277"/>
      <c r="CJ312" s="277"/>
      <c r="CK312" s="277"/>
      <c r="CL312" s="277"/>
      <c r="CM312" s="277"/>
      <c r="CN312" s="277"/>
      <c r="CO312" s="277"/>
      <c r="CP312" s="277"/>
      <c r="CQ312" s="277"/>
      <c r="CR312" s="277"/>
      <c r="CS312" s="277"/>
      <c r="CT312" s="277"/>
      <c r="CU312" s="277"/>
      <c r="CV312" s="277"/>
      <c r="CW312" s="277"/>
      <c r="CX312" s="277"/>
      <c r="CY312" s="277"/>
      <c r="CZ312" s="277"/>
      <c r="DA312" s="277"/>
      <c r="DB312" s="277"/>
    </row>
    <row r="313" spans="1:106" s="293" customFormat="1" ht="25.5">
      <c r="A313" s="271">
        <v>180</v>
      </c>
      <c r="B313" s="271"/>
      <c r="C313" s="271" t="s">
        <v>5913</v>
      </c>
      <c r="D313" s="271" t="s">
        <v>5669</v>
      </c>
      <c r="E313" s="271" t="s">
        <v>5914</v>
      </c>
      <c r="F313" s="271" t="s">
        <v>5915</v>
      </c>
      <c r="G313" s="271" t="s">
        <v>989</v>
      </c>
      <c r="H313" s="300">
        <v>200</v>
      </c>
      <c r="I313" s="271"/>
      <c r="J313" s="271"/>
      <c r="K313" s="272">
        <v>42620</v>
      </c>
      <c r="L313" s="271" t="s">
        <v>5916</v>
      </c>
      <c r="M313" s="271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  <c r="X313" s="277"/>
      <c r="Y313" s="277"/>
      <c r="Z313" s="277"/>
      <c r="AA313" s="277"/>
      <c r="AB313" s="277"/>
      <c r="AC313" s="277"/>
      <c r="AD313" s="277"/>
      <c r="AE313" s="277"/>
      <c r="AF313" s="277"/>
      <c r="AG313" s="277"/>
      <c r="AH313" s="277"/>
      <c r="AI313" s="277"/>
      <c r="AJ313" s="277"/>
      <c r="AK313" s="277"/>
      <c r="AL313" s="277"/>
      <c r="AM313" s="277"/>
      <c r="AN313" s="277"/>
      <c r="AO313" s="277"/>
      <c r="AP313" s="277"/>
      <c r="AQ313" s="277"/>
      <c r="AR313" s="277"/>
      <c r="AS313" s="277"/>
      <c r="AT313" s="277"/>
      <c r="AU313" s="277"/>
      <c r="AV313" s="277"/>
      <c r="AW313" s="277"/>
      <c r="AX313" s="277"/>
      <c r="AY313" s="277"/>
      <c r="AZ313" s="277"/>
      <c r="BA313" s="277"/>
      <c r="BB313" s="277"/>
      <c r="BC313" s="277"/>
      <c r="BD313" s="277"/>
      <c r="BE313" s="277"/>
      <c r="BF313" s="277"/>
      <c r="BG313" s="277"/>
      <c r="BH313" s="277"/>
      <c r="BI313" s="277"/>
      <c r="BJ313" s="277"/>
      <c r="BK313" s="277"/>
      <c r="BL313" s="277"/>
      <c r="BM313" s="277"/>
      <c r="BN313" s="277"/>
      <c r="BO313" s="277"/>
      <c r="BP313" s="277"/>
      <c r="BQ313" s="277"/>
      <c r="BR313" s="277"/>
      <c r="BS313" s="277"/>
      <c r="BT313" s="277"/>
      <c r="BU313" s="277"/>
      <c r="BV313" s="277"/>
      <c r="BW313" s="277"/>
      <c r="BX313" s="277"/>
      <c r="BY313" s="277"/>
      <c r="BZ313" s="277"/>
      <c r="CA313" s="277"/>
      <c r="CB313" s="277"/>
      <c r="CC313" s="277"/>
      <c r="CD313" s="277"/>
      <c r="CE313" s="277"/>
      <c r="CF313" s="277"/>
      <c r="CG313" s="277"/>
      <c r="CH313" s="277"/>
      <c r="CI313" s="277"/>
      <c r="CJ313" s="277"/>
      <c r="CK313" s="277"/>
      <c r="CL313" s="277"/>
      <c r="CM313" s="277"/>
      <c r="CN313" s="277"/>
      <c r="CO313" s="277"/>
      <c r="CP313" s="277"/>
      <c r="CQ313" s="277"/>
      <c r="CR313" s="277"/>
      <c r="CS313" s="277"/>
      <c r="CT313" s="277"/>
      <c r="CU313" s="277"/>
      <c r="CV313" s="277"/>
      <c r="CW313" s="277"/>
      <c r="CX313" s="277"/>
      <c r="CY313" s="277"/>
      <c r="CZ313" s="277"/>
      <c r="DA313" s="277"/>
      <c r="DB313" s="277"/>
    </row>
    <row r="314" spans="1:106" s="293" customFormat="1" ht="12.75">
      <c r="A314" s="271"/>
      <c r="B314" s="271"/>
      <c r="C314" s="271"/>
      <c r="D314" s="271"/>
      <c r="E314" s="271"/>
      <c r="F314" s="271"/>
      <c r="G314" s="271" t="s">
        <v>977</v>
      </c>
      <c r="H314" s="300">
        <v>5620</v>
      </c>
      <c r="I314" s="271"/>
      <c r="J314" s="271"/>
      <c r="K314" s="272"/>
      <c r="L314" s="271"/>
      <c r="M314" s="271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  <c r="AA314" s="277"/>
      <c r="AB314" s="277"/>
      <c r="AC314" s="277"/>
      <c r="AD314" s="277"/>
      <c r="AE314" s="277"/>
      <c r="AF314" s="277"/>
      <c r="AG314" s="277"/>
      <c r="AH314" s="277"/>
      <c r="AI314" s="277"/>
      <c r="AJ314" s="277"/>
      <c r="AK314" s="277"/>
      <c r="AL314" s="277"/>
      <c r="AM314" s="277"/>
      <c r="AN314" s="277"/>
      <c r="AO314" s="277"/>
      <c r="AP314" s="277"/>
      <c r="AQ314" s="277"/>
      <c r="AR314" s="277"/>
      <c r="AS314" s="277"/>
      <c r="AT314" s="277"/>
      <c r="AU314" s="277"/>
      <c r="AV314" s="277"/>
      <c r="AW314" s="277"/>
      <c r="AX314" s="277"/>
      <c r="AY314" s="277"/>
      <c r="AZ314" s="277"/>
      <c r="BA314" s="277"/>
      <c r="BB314" s="277"/>
      <c r="BC314" s="277"/>
      <c r="BD314" s="277"/>
      <c r="BE314" s="277"/>
      <c r="BF314" s="277"/>
      <c r="BG314" s="277"/>
      <c r="BH314" s="277"/>
      <c r="BI314" s="277"/>
      <c r="BJ314" s="277"/>
      <c r="BK314" s="277"/>
      <c r="BL314" s="277"/>
      <c r="BM314" s="277"/>
      <c r="BN314" s="277"/>
      <c r="BO314" s="277"/>
      <c r="BP314" s="277"/>
      <c r="BQ314" s="277"/>
      <c r="BR314" s="277"/>
      <c r="BS314" s="277"/>
      <c r="BT314" s="277"/>
      <c r="BU314" s="277"/>
      <c r="BV314" s="277"/>
      <c r="BW314" s="277"/>
      <c r="BX314" s="277"/>
      <c r="BY314" s="277"/>
      <c r="BZ314" s="277"/>
      <c r="CA314" s="277"/>
      <c r="CB314" s="277"/>
      <c r="CC314" s="277"/>
      <c r="CD314" s="277"/>
      <c r="CE314" s="277"/>
      <c r="CF314" s="277"/>
      <c r="CG314" s="277"/>
      <c r="CH314" s="277"/>
      <c r="CI314" s="277"/>
      <c r="CJ314" s="277"/>
      <c r="CK314" s="277"/>
      <c r="CL314" s="277"/>
      <c r="CM314" s="277"/>
      <c r="CN314" s="277"/>
      <c r="CO314" s="277"/>
      <c r="CP314" s="277"/>
      <c r="CQ314" s="277"/>
      <c r="CR314" s="277"/>
      <c r="CS314" s="277"/>
      <c r="CT314" s="277"/>
      <c r="CU314" s="277"/>
      <c r="CV314" s="277"/>
      <c r="CW314" s="277"/>
      <c r="CX314" s="277"/>
      <c r="CY314" s="277"/>
      <c r="CZ314" s="277"/>
      <c r="DA314" s="277"/>
      <c r="DB314" s="277"/>
    </row>
    <row r="315" spans="1:106" s="293" customFormat="1" ht="25.5">
      <c r="A315" s="271">
        <v>181</v>
      </c>
      <c r="B315" s="271"/>
      <c r="C315" s="271" t="s">
        <v>5917</v>
      </c>
      <c r="D315" s="271" t="s">
        <v>3442</v>
      </c>
      <c r="E315" s="271" t="s">
        <v>5918</v>
      </c>
      <c r="F315" s="271" t="s">
        <v>5919</v>
      </c>
      <c r="G315" s="271" t="s">
        <v>321</v>
      </c>
      <c r="H315" s="300">
        <v>202398</v>
      </c>
      <c r="I315" s="271"/>
      <c r="J315" s="271"/>
      <c r="K315" s="272">
        <v>42619</v>
      </c>
      <c r="L315" s="271" t="s">
        <v>5920</v>
      </c>
      <c r="M315" s="271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  <c r="X315" s="277"/>
      <c r="Y315" s="277"/>
      <c r="Z315" s="277"/>
      <c r="AA315" s="277"/>
      <c r="AB315" s="277"/>
      <c r="AC315" s="277"/>
      <c r="AD315" s="277"/>
      <c r="AE315" s="277"/>
      <c r="AF315" s="277"/>
      <c r="AG315" s="277"/>
      <c r="AH315" s="277"/>
      <c r="AI315" s="277"/>
      <c r="AJ315" s="277"/>
      <c r="AK315" s="277"/>
      <c r="AL315" s="277"/>
      <c r="AM315" s="277"/>
      <c r="AN315" s="277"/>
      <c r="AO315" s="277"/>
      <c r="AP315" s="277"/>
      <c r="AQ315" s="277"/>
      <c r="AR315" s="277"/>
      <c r="AS315" s="277"/>
      <c r="AT315" s="277"/>
      <c r="AU315" s="277"/>
      <c r="AV315" s="277"/>
      <c r="AW315" s="277"/>
      <c r="AX315" s="277"/>
      <c r="AY315" s="277"/>
      <c r="AZ315" s="277"/>
      <c r="BA315" s="277"/>
      <c r="BB315" s="277"/>
      <c r="BC315" s="277"/>
      <c r="BD315" s="277"/>
      <c r="BE315" s="277"/>
      <c r="BF315" s="277"/>
      <c r="BG315" s="277"/>
      <c r="BH315" s="277"/>
      <c r="BI315" s="277"/>
      <c r="BJ315" s="277"/>
      <c r="BK315" s="277"/>
      <c r="BL315" s="277"/>
      <c r="BM315" s="277"/>
      <c r="BN315" s="277"/>
      <c r="BO315" s="277"/>
      <c r="BP315" s="277"/>
      <c r="BQ315" s="277"/>
      <c r="BR315" s="277"/>
      <c r="BS315" s="277"/>
      <c r="BT315" s="277"/>
      <c r="BU315" s="277"/>
      <c r="BV315" s="277"/>
      <c r="BW315" s="277"/>
      <c r="BX315" s="277"/>
      <c r="BY315" s="277"/>
      <c r="BZ315" s="277"/>
      <c r="CA315" s="277"/>
      <c r="CB315" s="277"/>
      <c r="CC315" s="277"/>
      <c r="CD315" s="277"/>
      <c r="CE315" s="277"/>
      <c r="CF315" s="277"/>
      <c r="CG315" s="277"/>
      <c r="CH315" s="277"/>
      <c r="CI315" s="277"/>
      <c r="CJ315" s="277"/>
      <c r="CK315" s="277"/>
      <c r="CL315" s="277"/>
      <c r="CM315" s="277"/>
      <c r="CN315" s="277"/>
      <c r="CO315" s="277"/>
      <c r="CP315" s="277"/>
      <c r="CQ315" s="277"/>
      <c r="CR315" s="277"/>
      <c r="CS315" s="277"/>
      <c r="CT315" s="277"/>
      <c r="CU315" s="277"/>
      <c r="CV315" s="277"/>
      <c r="CW315" s="277"/>
      <c r="CX315" s="277"/>
      <c r="CY315" s="277"/>
      <c r="CZ315" s="277"/>
      <c r="DA315" s="277"/>
      <c r="DB315" s="277"/>
    </row>
    <row r="316" spans="1:106" s="293" customFormat="1" ht="25.5">
      <c r="A316" s="271">
        <v>182</v>
      </c>
      <c r="B316" s="271"/>
      <c r="C316" s="271" t="s">
        <v>5917</v>
      </c>
      <c r="D316" s="271" t="s">
        <v>3442</v>
      </c>
      <c r="E316" s="271" t="s">
        <v>5918</v>
      </c>
      <c r="F316" s="271" t="s">
        <v>5921</v>
      </c>
      <c r="G316" s="271" t="s">
        <v>321</v>
      </c>
      <c r="H316" s="300">
        <v>70000</v>
      </c>
      <c r="I316" s="271"/>
      <c r="J316" s="271"/>
      <c r="K316" s="272">
        <v>42619</v>
      </c>
      <c r="L316" s="271" t="s">
        <v>5922</v>
      </c>
      <c r="M316" s="271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  <c r="AA316" s="277"/>
      <c r="AB316" s="277"/>
      <c r="AC316" s="277"/>
      <c r="AD316" s="277"/>
      <c r="AE316" s="277"/>
      <c r="AF316" s="277"/>
      <c r="AG316" s="277"/>
      <c r="AH316" s="277"/>
      <c r="AI316" s="277"/>
      <c r="AJ316" s="277"/>
      <c r="AK316" s="277"/>
      <c r="AL316" s="277"/>
      <c r="AM316" s="277"/>
      <c r="AN316" s="277"/>
      <c r="AO316" s="277"/>
      <c r="AP316" s="277"/>
      <c r="AQ316" s="277"/>
      <c r="AR316" s="277"/>
      <c r="AS316" s="277"/>
      <c r="AT316" s="277"/>
      <c r="AU316" s="277"/>
      <c r="AV316" s="277"/>
      <c r="AW316" s="277"/>
      <c r="AX316" s="277"/>
      <c r="AY316" s="277"/>
      <c r="AZ316" s="277"/>
      <c r="BA316" s="277"/>
      <c r="BB316" s="277"/>
      <c r="BC316" s="277"/>
      <c r="BD316" s="277"/>
      <c r="BE316" s="277"/>
      <c r="BF316" s="277"/>
      <c r="BG316" s="277"/>
      <c r="BH316" s="277"/>
      <c r="BI316" s="277"/>
      <c r="BJ316" s="277"/>
      <c r="BK316" s="277"/>
      <c r="BL316" s="277"/>
      <c r="BM316" s="277"/>
      <c r="BN316" s="277"/>
      <c r="BO316" s="277"/>
      <c r="BP316" s="277"/>
      <c r="BQ316" s="277"/>
      <c r="BR316" s="277"/>
      <c r="BS316" s="277"/>
      <c r="BT316" s="277"/>
      <c r="BU316" s="277"/>
      <c r="BV316" s="277"/>
      <c r="BW316" s="277"/>
      <c r="BX316" s="277"/>
      <c r="BY316" s="277"/>
      <c r="BZ316" s="277"/>
      <c r="CA316" s="277"/>
      <c r="CB316" s="277"/>
      <c r="CC316" s="277"/>
      <c r="CD316" s="277"/>
      <c r="CE316" s="277"/>
      <c r="CF316" s="277"/>
      <c r="CG316" s="277"/>
      <c r="CH316" s="277"/>
      <c r="CI316" s="277"/>
      <c r="CJ316" s="277"/>
      <c r="CK316" s="277"/>
      <c r="CL316" s="277"/>
      <c r="CM316" s="277"/>
      <c r="CN316" s="277"/>
      <c r="CO316" s="277"/>
      <c r="CP316" s="277"/>
      <c r="CQ316" s="277"/>
      <c r="CR316" s="277"/>
      <c r="CS316" s="277"/>
      <c r="CT316" s="277"/>
      <c r="CU316" s="277"/>
      <c r="CV316" s="277"/>
      <c r="CW316" s="277"/>
      <c r="CX316" s="277"/>
      <c r="CY316" s="277"/>
      <c r="CZ316" s="277"/>
      <c r="DA316" s="277"/>
      <c r="DB316" s="277"/>
    </row>
    <row r="317" spans="1:106" s="293" customFormat="1" ht="25.5">
      <c r="A317" s="271">
        <v>183</v>
      </c>
      <c r="B317" s="271"/>
      <c r="C317" s="271" t="s">
        <v>5923</v>
      </c>
      <c r="D317" s="271" t="s">
        <v>5924</v>
      </c>
      <c r="E317" s="271" t="s">
        <v>5925</v>
      </c>
      <c r="F317" s="271" t="s">
        <v>5926</v>
      </c>
      <c r="G317" s="271" t="s">
        <v>977</v>
      </c>
      <c r="H317" s="300">
        <v>4950</v>
      </c>
      <c r="I317" s="271"/>
      <c r="J317" s="271"/>
      <c r="K317" s="272">
        <v>42620</v>
      </c>
      <c r="L317" s="271" t="s">
        <v>5927</v>
      </c>
      <c r="M317" s="271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  <c r="X317" s="277"/>
      <c r="Y317" s="277"/>
      <c r="Z317" s="277"/>
      <c r="AA317" s="277"/>
      <c r="AB317" s="277"/>
      <c r="AC317" s="277"/>
      <c r="AD317" s="277"/>
      <c r="AE317" s="277"/>
      <c r="AF317" s="277"/>
      <c r="AG317" s="277"/>
      <c r="AH317" s="277"/>
      <c r="AI317" s="277"/>
      <c r="AJ317" s="277"/>
      <c r="AK317" s="277"/>
      <c r="AL317" s="277"/>
      <c r="AM317" s="277"/>
      <c r="AN317" s="277"/>
      <c r="AO317" s="277"/>
      <c r="AP317" s="277"/>
      <c r="AQ317" s="277"/>
      <c r="AR317" s="277"/>
      <c r="AS317" s="277"/>
      <c r="AT317" s="277"/>
      <c r="AU317" s="277"/>
      <c r="AV317" s="277"/>
      <c r="AW317" s="277"/>
      <c r="AX317" s="277"/>
      <c r="AY317" s="277"/>
      <c r="AZ317" s="277"/>
      <c r="BA317" s="277"/>
      <c r="BB317" s="277"/>
      <c r="BC317" s="277"/>
      <c r="BD317" s="277"/>
      <c r="BE317" s="277"/>
      <c r="BF317" s="277"/>
      <c r="BG317" s="277"/>
      <c r="BH317" s="277"/>
      <c r="BI317" s="277"/>
      <c r="BJ317" s="277"/>
      <c r="BK317" s="277"/>
      <c r="BL317" s="277"/>
      <c r="BM317" s="277"/>
      <c r="BN317" s="277"/>
      <c r="BO317" s="277"/>
      <c r="BP317" s="277"/>
      <c r="BQ317" s="277"/>
      <c r="BR317" s="277"/>
      <c r="BS317" s="277"/>
      <c r="BT317" s="277"/>
      <c r="BU317" s="277"/>
      <c r="BV317" s="277"/>
      <c r="BW317" s="277"/>
      <c r="BX317" s="277"/>
      <c r="BY317" s="277"/>
      <c r="BZ317" s="277"/>
      <c r="CA317" s="277"/>
      <c r="CB317" s="277"/>
      <c r="CC317" s="277"/>
      <c r="CD317" s="277"/>
      <c r="CE317" s="277"/>
      <c r="CF317" s="277"/>
      <c r="CG317" s="277"/>
      <c r="CH317" s="277"/>
      <c r="CI317" s="277"/>
      <c r="CJ317" s="277"/>
      <c r="CK317" s="277"/>
      <c r="CL317" s="277"/>
      <c r="CM317" s="277"/>
      <c r="CN317" s="277"/>
      <c r="CO317" s="277"/>
      <c r="CP317" s="277"/>
      <c r="CQ317" s="277"/>
      <c r="CR317" s="277"/>
      <c r="CS317" s="277"/>
      <c r="CT317" s="277"/>
      <c r="CU317" s="277"/>
      <c r="CV317" s="277"/>
      <c r="CW317" s="277"/>
      <c r="CX317" s="277"/>
      <c r="CY317" s="277"/>
      <c r="CZ317" s="277"/>
      <c r="DA317" s="277"/>
      <c r="DB317" s="277"/>
    </row>
    <row r="318" spans="1:106" s="293" customFormat="1" ht="25.5">
      <c r="A318" s="271">
        <v>185</v>
      </c>
      <c r="B318" s="271"/>
      <c r="C318" s="271" t="s">
        <v>5928</v>
      </c>
      <c r="D318" s="271" t="s">
        <v>5518</v>
      </c>
      <c r="E318" s="271" t="s">
        <v>5929</v>
      </c>
      <c r="F318" s="271" t="s">
        <v>5930</v>
      </c>
      <c r="G318" s="271" t="s">
        <v>3748</v>
      </c>
      <c r="H318" s="300">
        <v>8140</v>
      </c>
      <c r="I318" s="271"/>
      <c r="J318" s="271"/>
      <c r="K318" s="272">
        <v>42621</v>
      </c>
      <c r="L318" s="271" t="s">
        <v>5931</v>
      </c>
      <c r="M318" s="271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  <c r="X318" s="277"/>
      <c r="Y318" s="277"/>
      <c r="Z318" s="277"/>
      <c r="AA318" s="277"/>
      <c r="AB318" s="277"/>
      <c r="AC318" s="277"/>
      <c r="AD318" s="277"/>
      <c r="AE318" s="277"/>
      <c r="AF318" s="277"/>
      <c r="AG318" s="277"/>
      <c r="AH318" s="277"/>
      <c r="AI318" s="277"/>
      <c r="AJ318" s="277"/>
      <c r="AK318" s="277"/>
      <c r="AL318" s="277"/>
      <c r="AM318" s="277"/>
      <c r="AN318" s="277"/>
      <c r="AO318" s="277"/>
      <c r="AP318" s="277"/>
      <c r="AQ318" s="277"/>
      <c r="AR318" s="277"/>
      <c r="AS318" s="277"/>
      <c r="AT318" s="277"/>
      <c r="AU318" s="277"/>
      <c r="AV318" s="277"/>
      <c r="AW318" s="277"/>
      <c r="AX318" s="277"/>
      <c r="AY318" s="277"/>
      <c r="AZ318" s="277"/>
      <c r="BA318" s="277"/>
      <c r="BB318" s="277"/>
      <c r="BC318" s="277"/>
      <c r="BD318" s="277"/>
      <c r="BE318" s="277"/>
      <c r="BF318" s="277"/>
      <c r="BG318" s="277"/>
      <c r="BH318" s="277"/>
      <c r="BI318" s="277"/>
      <c r="BJ318" s="277"/>
      <c r="BK318" s="277"/>
      <c r="BL318" s="277"/>
      <c r="BM318" s="277"/>
      <c r="BN318" s="277"/>
      <c r="BO318" s="277"/>
      <c r="BP318" s="277"/>
      <c r="BQ318" s="277"/>
      <c r="BR318" s="277"/>
      <c r="BS318" s="277"/>
      <c r="BT318" s="277"/>
      <c r="BU318" s="277"/>
      <c r="BV318" s="277"/>
      <c r="BW318" s="277"/>
      <c r="BX318" s="277"/>
      <c r="BY318" s="277"/>
      <c r="BZ318" s="277"/>
      <c r="CA318" s="277"/>
      <c r="CB318" s="277"/>
      <c r="CC318" s="277"/>
      <c r="CD318" s="277"/>
      <c r="CE318" s="277"/>
      <c r="CF318" s="277"/>
      <c r="CG318" s="277"/>
      <c r="CH318" s="277"/>
      <c r="CI318" s="277"/>
      <c r="CJ318" s="277"/>
      <c r="CK318" s="277"/>
      <c r="CL318" s="277"/>
      <c r="CM318" s="277"/>
      <c r="CN318" s="277"/>
      <c r="CO318" s="277"/>
      <c r="CP318" s="277"/>
      <c r="CQ318" s="277"/>
      <c r="CR318" s="277"/>
      <c r="CS318" s="277"/>
      <c r="CT318" s="277"/>
      <c r="CU318" s="277"/>
      <c r="CV318" s="277"/>
      <c r="CW318" s="277"/>
      <c r="CX318" s="277"/>
      <c r="CY318" s="277"/>
      <c r="CZ318" s="277"/>
      <c r="DA318" s="277"/>
      <c r="DB318" s="277"/>
    </row>
    <row r="319" spans="1:106" s="293" customFormat="1" ht="25.5">
      <c r="A319" s="271">
        <v>186</v>
      </c>
      <c r="B319" s="271"/>
      <c r="C319" s="271" t="s">
        <v>5932</v>
      </c>
      <c r="D319" s="271" t="s">
        <v>5933</v>
      </c>
      <c r="E319" s="271" t="s">
        <v>5934</v>
      </c>
      <c r="F319" s="271" t="s">
        <v>5935</v>
      </c>
      <c r="G319" s="271" t="s">
        <v>3748</v>
      </c>
      <c r="H319" s="300">
        <v>200</v>
      </c>
      <c r="I319" s="271"/>
      <c r="J319" s="271"/>
      <c r="K319" s="272">
        <v>42619</v>
      </c>
      <c r="L319" s="271" t="s">
        <v>5936</v>
      </c>
      <c r="M319" s="271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  <c r="Z319" s="277"/>
      <c r="AA319" s="277"/>
      <c r="AB319" s="277"/>
      <c r="AC319" s="277"/>
      <c r="AD319" s="277"/>
      <c r="AE319" s="277"/>
      <c r="AF319" s="277"/>
      <c r="AG319" s="277"/>
      <c r="AH319" s="277"/>
      <c r="AI319" s="277"/>
      <c r="AJ319" s="277"/>
      <c r="AK319" s="277"/>
      <c r="AL319" s="277"/>
      <c r="AM319" s="277"/>
      <c r="AN319" s="277"/>
      <c r="AO319" s="277"/>
      <c r="AP319" s="277"/>
      <c r="AQ319" s="277"/>
      <c r="AR319" s="277"/>
      <c r="AS319" s="277"/>
      <c r="AT319" s="277"/>
      <c r="AU319" s="277"/>
      <c r="AV319" s="277"/>
      <c r="AW319" s="277"/>
      <c r="AX319" s="277"/>
      <c r="AY319" s="277"/>
      <c r="AZ319" s="277"/>
      <c r="BA319" s="277"/>
      <c r="BB319" s="277"/>
      <c r="BC319" s="277"/>
      <c r="BD319" s="277"/>
      <c r="BE319" s="277"/>
      <c r="BF319" s="277"/>
      <c r="BG319" s="277"/>
      <c r="BH319" s="277"/>
      <c r="BI319" s="277"/>
      <c r="BJ319" s="277"/>
      <c r="BK319" s="277"/>
      <c r="BL319" s="277"/>
      <c r="BM319" s="277"/>
      <c r="BN319" s="277"/>
      <c r="BO319" s="277"/>
      <c r="BP319" s="277"/>
      <c r="BQ319" s="277"/>
      <c r="BR319" s="277"/>
      <c r="BS319" s="277"/>
      <c r="BT319" s="277"/>
      <c r="BU319" s="277"/>
      <c r="BV319" s="277"/>
      <c r="BW319" s="277"/>
      <c r="BX319" s="277"/>
      <c r="BY319" s="277"/>
      <c r="BZ319" s="277"/>
      <c r="CA319" s="277"/>
      <c r="CB319" s="277"/>
      <c r="CC319" s="277"/>
      <c r="CD319" s="277"/>
      <c r="CE319" s="277"/>
      <c r="CF319" s="277"/>
      <c r="CG319" s="277"/>
      <c r="CH319" s="277"/>
      <c r="CI319" s="277"/>
      <c r="CJ319" s="277"/>
      <c r="CK319" s="277"/>
      <c r="CL319" s="277"/>
      <c r="CM319" s="277"/>
      <c r="CN319" s="277"/>
      <c r="CO319" s="277"/>
      <c r="CP319" s="277"/>
      <c r="CQ319" s="277"/>
      <c r="CR319" s="277"/>
      <c r="CS319" s="277"/>
      <c r="CT319" s="277"/>
      <c r="CU319" s="277"/>
      <c r="CV319" s="277"/>
      <c r="CW319" s="277"/>
      <c r="CX319" s="277"/>
      <c r="CY319" s="277"/>
      <c r="CZ319" s="277"/>
      <c r="DA319" s="277"/>
      <c r="DB319" s="277"/>
    </row>
    <row r="320" spans="1:106" s="293" customFormat="1" ht="12.75">
      <c r="A320" s="271"/>
      <c r="B320" s="271"/>
      <c r="C320" s="271"/>
      <c r="D320" s="271"/>
      <c r="E320" s="271"/>
      <c r="F320" s="271"/>
      <c r="G320" s="271" t="s">
        <v>977</v>
      </c>
      <c r="H320" s="300">
        <v>3000</v>
      </c>
      <c r="I320" s="271"/>
      <c r="J320" s="271"/>
      <c r="K320" s="271"/>
      <c r="L320" s="271"/>
      <c r="M320" s="271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  <c r="Z320" s="277"/>
      <c r="AA320" s="277"/>
      <c r="AB320" s="277"/>
      <c r="AC320" s="277"/>
      <c r="AD320" s="277"/>
      <c r="AE320" s="277"/>
      <c r="AF320" s="277"/>
      <c r="AG320" s="277"/>
      <c r="AH320" s="277"/>
      <c r="AI320" s="277"/>
      <c r="AJ320" s="277"/>
      <c r="AK320" s="277"/>
      <c r="AL320" s="277"/>
      <c r="AM320" s="277"/>
      <c r="AN320" s="277"/>
      <c r="AO320" s="277"/>
      <c r="AP320" s="277"/>
      <c r="AQ320" s="277"/>
      <c r="AR320" s="277"/>
      <c r="AS320" s="277"/>
      <c r="AT320" s="277"/>
      <c r="AU320" s="277"/>
      <c r="AV320" s="277"/>
      <c r="AW320" s="277"/>
      <c r="AX320" s="277"/>
      <c r="AY320" s="277"/>
      <c r="AZ320" s="277"/>
      <c r="BA320" s="277"/>
      <c r="BB320" s="277"/>
      <c r="BC320" s="277"/>
      <c r="BD320" s="277"/>
      <c r="BE320" s="277"/>
      <c r="BF320" s="277"/>
      <c r="BG320" s="277"/>
      <c r="BH320" s="277"/>
      <c r="BI320" s="277"/>
      <c r="BJ320" s="277"/>
      <c r="BK320" s="277"/>
      <c r="BL320" s="277"/>
      <c r="BM320" s="277"/>
      <c r="BN320" s="277"/>
      <c r="BO320" s="277"/>
      <c r="BP320" s="277"/>
      <c r="BQ320" s="277"/>
      <c r="BR320" s="277"/>
      <c r="BS320" s="277"/>
      <c r="BT320" s="277"/>
      <c r="BU320" s="277"/>
      <c r="BV320" s="277"/>
      <c r="BW320" s="277"/>
      <c r="BX320" s="277"/>
      <c r="BY320" s="277"/>
      <c r="BZ320" s="277"/>
      <c r="CA320" s="277"/>
      <c r="CB320" s="277"/>
      <c r="CC320" s="277"/>
      <c r="CD320" s="277"/>
      <c r="CE320" s="277"/>
      <c r="CF320" s="277"/>
      <c r="CG320" s="277"/>
      <c r="CH320" s="277"/>
      <c r="CI320" s="277"/>
      <c r="CJ320" s="277"/>
      <c r="CK320" s="277"/>
      <c r="CL320" s="277"/>
      <c r="CM320" s="277"/>
      <c r="CN320" s="277"/>
      <c r="CO320" s="277"/>
      <c r="CP320" s="277"/>
      <c r="CQ320" s="277"/>
      <c r="CR320" s="277"/>
      <c r="CS320" s="277"/>
      <c r="CT320" s="277"/>
      <c r="CU320" s="277"/>
      <c r="CV320" s="277"/>
      <c r="CW320" s="277"/>
      <c r="CX320" s="277"/>
      <c r="CY320" s="277"/>
      <c r="CZ320" s="277"/>
      <c r="DA320" s="277"/>
      <c r="DB320" s="277"/>
    </row>
    <row r="321" spans="1:106" s="293" customFormat="1" ht="25.5">
      <c r="A321" s="271">
        <v>187</v>
      </c>
      <c r="B321" s="271"/>
      <c r="C321" s="271" t="s">
        <v>5937</v>
      </c>
      <c r="D321" s="271" t="s">
        <v>5938</v>
      </c>
      <c r="E321" s="271" t="s">
        <v>5939</v>
      </c>
      <c r="F321" s="271" t="s">
        <v>5940</v>
      </c>
      <c r="G321" s="271" t="s">
        <v>977</v>
      </c>
      <c r="H321" s="300">
        <v>5000</v>
      </c>
      <c r="I321" s="271"/>
      <c r="J321" s="271"/>
      <c r="K321" s="272">
        <v>42620</v>
      </c>
      <c r="L321" s="271" t="s">
        <v>5941</v>
      </c>
      <c r="M321" s="271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  <c r="X321" s="277"/>
      <c r="Y321" s="277"/>
      <c r="Z321" s="277"/>
      <c r="AA321" s="277"/>
      <c r="AB321" s="277"/>
      <c r="AC321" s="277"/>
      <c r="AD321" s="277"/>
      <c r="AE321" s="277"/>
      <c r="AF321" s="277"/>
      <c r="AG321" s="277"/>
      <c r="AH321" s="277"/>
      <c r="AI321" s="277"/>
      <c r="AJ321" s="277"/>
      <c r="AK321" s="277"/>
      <c r="AL321" s="277"/>
      <c r="AM321" s="277"/>
      <c r="AN321" s="277"/>
      <c r="AO321" s="277"/>
      <c r="AP321" s="277"/>
      <c r="AQ321" s="277"/>
      <c r="AR321" s="277"/>
      <c r="AS321" s="277"/>
      <c r="AT321" s="277"/>
      <c r="AU321" s="277"/>
      <c r="AV321" s="277"/>
      <c r="AW321" s="277"/>
      <c r="AX321" s="277"/>
      <c r="AY321" s="277"/>
      <c r="AZ321" s="277"/>
      <c r="BA321" s="277"/>
      <c r="BB321" s="277"/>
      <c r="BC321" s="277"/>
      <c r="BD321" s="277"/>
      <c r="BE321" s="277"/>
      <c r="BF321" s="277"/>
      <c r="BG321" s="277"/>
      <c r="BH321" s="277"/>
      <c r="BI321" s="277"/>
      <c r="BJ321" s="277"/>
      <c r="BK321" s="277"/>
      <c r="BL321" s="277"/>
      <c r="BM321" s="277"/>
      <c r="BN321" s="277"/>
      <c r="BO321" s="277"/>
      <c r="BP321" s="277"/>
      <c r="BQ321" s="277"/>
      <c r="BR321" s="277"/>
      <c r="BS321" s="277"/>
      <c r="BT321" s="277"/>
      <c r="BU321" s="277"/>
      <c r="BV321" s="277"/>
      <c r="BW321" s="277"/>
      <c r="BX321" s="277"/>
      <c r="BY321" s="277"/>
      <c r="BZ321" s="277"/>
      <c r="CA321" s="277"/>
      <c r="CB321" s="277"/>
      <c r="CC321" s="277"/>
      <c r="CD321" s="277"/>
      <c r="CE321" s="277"/>
      <c r="CF321" s="277"/>
      <c r="CG321" s="277"/>
      <c r="CH321" s="277"/>
      <c r="CI321" s="277"/>
      <c r="CJ321" s="277"/>
      <c r="CK321" s="277"/>
      <c r="CL321" s="277"/>
      <c r="CM321" s="277"/>
      <c r="CN321" s="277"/>
      <c r="CO321" s="277"/>
      <c r="CP321" s="277"/>
      <c r="CQ321" s="277"/>
      <c r="CR321" s="277"/>
      <c r="CS321" s="277"/>
      <c r="CT321" s="277"/>
      <c r="CU321" s="277"/>
      <c r="CV321" s="277"/>
      <c r="CW321" s="277"/>
      <c r="CX321" s="277"/>
      <c r="CY321" s="277"/>
      <c r="CZ321" s="277"/>
      <c r="DA321" s="277"/>
      <c r="DB321" s="277"/>
    </row>
    <row r="322" spans="1:106" s="293" customFormat="1" ht="25.5">
      <c r="A322" s="271">
        <v>188</v>
      </c>
      <c r="B322" s="271"/>
      <c r="C322" s="271" t="s">
        <v>5942</v>
      </c>
      <c r="D322" s="271" t="s">
        <v>5943</v>
      </c>
      <c r="E322" s="271" t="s">
        <v>5944</v>
      </c>
      <c r="F322" s="271" t="s">
        <v>5945</v>
      </c>
      <c r="G322" s="271" t="s">
        <v>3748</v>
      </c>
      <c r="H322" s="300">
        <v>200</v>
      </c>
      <c r="I322" s="271"/>
      <c r="J322" s="271"/>
      <c r="K322" s="272">
        <v>42622</v>
      </c>
      <c r="L322" s="271" t="s">
        <v>5946</v>
      </c>
      <c r="M322" s="271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  <c r="X322" s="277"/>
      <c r="Y322" s="277"/>
      <c r="Z322" s="277"/>
      <c r="AA322" s="277"/>
      <c r="AB322" s="277"/>
      <c r="AC322" s="277"/>
      <c r="AD322" s="277"/>
      <c r="AE322" s="277"/>
      <c r="AF322" s="277"/>
      <c r="AG322" s="277"/>
      <c r="AH322" s="277"/>
      <c r="AI322" s="277"/>
      <c r="AJ322" s="277"/>
      <c r="AK322" s="277"/>
      <c r="AL322" s="277"/>
      <c r="AM322" s="277"/>
      <c r="AN322" s="277"/>
      <c r="AO322" s="277"/>
      <c r="AP322" s="277"/>
      <c r="AQ322" s="277"/>
      <c r="AR322" s="277"/>
      <c r="AS322" s="277"/>
      <c r="AT322" s="277"/>
      <c r="AU322" s="277"/>
      <c r="AV322" s="277"/>
      <c r="AW322" s="277"/>
      <c r="AX322" s="277"/>
      <c r="AY322" s="277"/>
      <c r="AZ322" s="277"/>
      <c r="BA322" s="277"/>
      <c r="BB322" s="277"/>
      <c r="BC322" s="277"/>
      <c r="BD322" s="277"/>
      <c r="BE322" s="277"/>
      <c r="BF322" s="277"/>
      <c r="BG322" s="277"/>
      <c r="BH322" s="277"/>
      <c r="BI322" s="277"/>
      <c r="BJ322" s="277"/>
      <c r="BK322" s="277"/>
      <c r="BL322" s="277"/>
      <c r="BM322" s="277"/>
      <c r="BN322" s="277"/>
      <c r="BO322" s="277"/>
      <c r="BP322" s="277"/>
      <c r="BQ322" s="277"/>
      <c r="BR322" s="277"/>
      <c r="BS322" s="277"/>
      <c r="BT322" s="277"/>
      <c r="BU322" s="277"/>
      <c r="BV322" s="277"/>
      <c r="BW322" s="277"/>
      <c r="BX322" s="277"/>
      <c r="BY322" s="277"/>
      <c r="BZ322" s="277"/>
      <c r="CA322" s="277"/>
      <c r="CB322" s="277"/>
      <c r="CC322" s="277"/>
      <c r="CD322" s="277"/>
      <c r="CE322" s="277"/>
      <c r="CF322" s="277"/>
      <c r="CG322" s="277"/>
      <c r="CH322" s="277"/>
      <c r="CI322" s="277"/>
      <c r="CJ322" s="277"/>
      <c r="CK322" s="277"/>
      <c r="CL322" s="277"/>
      <c r="CM322" s="277"/>
      <c r="CN322" s="277"/>
      <c r="CO322" s="277"/>
      <c r="CP322" s="277"/>
      <c r="CQ322" s="277"/>
      <c r="CR322" s="277"/>
      <c r="CS322" s="277"/>
      <c r="CT322" s="277"/>
      <c r="CU322" s="277"/>
      <c r="CV322" s="277"/>
      <c r="CW322" s="277"/>
      <c r="CX322" s="277"/>
      <c r="CY322" s="277"/>
      <c r="CZ322" s="277"/>
      <c r="DA322" s="277"/>
      <c r="DB322" s="277"/>
    </row>
    <row r="323" spans="1:106" s="293" customFormat="1" ht="12.75">
      <c r="A323" s="271"/>
      <c r="B323" s="271"/>
      <c r="C323" s="271"/>
      <c r="D323" s="271"/>
      <c r="E323" s="271"/>
      <c r="F323" s="271"/>
      <c r="G323" s="271" t="s">
        <v>977</v>
      </c>
      <c r="H323" s="300">
        <v>3000</v>
      </c>
      <c r="I323" s="271"/>
      <c r="J323" s="271"/>
      <c r="K323" s="271"/>
      <c r="L323" s="271"/>
      <c r="M323" s="271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7"/>
      <c r="Z323" s="277"/>
      <c r="AA323" s="277"/>
      <c r="AB323" s="277"/>
      <c r="AC323" s="277"/>
      <c r="AD323" s="277"/>
      <c r="AE323" s="277"/>
      <c r="AF323" s="277"/>
      <c r="AG323" s="277"/>
      <c r="AH323" s="277"/>
      <c r="AI323" s="277"/>
      <c r="AJ323" s="277"/>
      <c r="AK323" s="277"/>
      <c r="AL323" s="277"/>
      <c r="AM323" s="277"/>
      <c r="AN323" s="277"/>
      <c r="AO323" s="277"/>
      <c r="AP323" s="277"/>
      <c r="AQ323" s="277"/>
      <c r="AR323" s="277"/>
      <c r="AS323" s="277"/>
      <c r="AT323" s="277"/>
      <c r="AU323" s="277"/>
      <c r="AV323" s="277"/>
      <c r="AW323" s="277"/>
      <c r="AX323" s="277"/>
      <c r="AY323" s="277"/>
      <c r="AZ323" s="277"/>
      <c r="BA323" s="277"/>
      <c r="BB323" s="277"/>
      <c r="BC323" s="277"/>
      <c r="BD323" s="277"/>
      <c r="BE323" s="277"/>
      <c r="BF323" s="277"/>
      <c r="BG323" s="277"/>
      <c r="BH323" s="277"/>
      <c r="BI323" s="277"/>
      <c r="BJ323" s="277"/>
      <c r="BK323" s="277"/>
      <c r="BL323" s="277"/>
      <c r="BM323" s="277"/>
      <c r="BN323" s="277"/>
      <c r="BO323" s="277"/>
      <c r="BP323" s="277"/>
      <c r="BQ323" s="277"/>
      <c r="BR323" s="277"/>
      <c r="BS323" s="277"/>
      <c r="BT323" s="277"/>
      <c r="BU323" s="277"/>
      <c r="BV323" s="277"/>
      <c r="BW323" s="277"/>
      <c r="BX323" s="277"/>
      <c r="BY323" s="277"/>
      <c r="BZ323" s="277"/>
      <c r="CA323" s="277"/>
      <c r="CB323" s="277"/>
      <c r="CC323" s="277"/>
      <c r="CD323" s="277"/>
      <c r="CE323" s="277"/>
      <c r="CF323" s="277"/>
      <c r="CG323" s="277"/>
      <c r="CH323" s="277"/>
      <c r="CI323" s="277"/>
      <c r="CJ323" s="277"/>
      <c r="CK323" s="277"/>
      <c r="CL323" s="277"/>
      <c r="CM323" s="277"/>
      <c r="CN323" s="277"/>
      <c r="CO323" s="277"/>
      <c r="CP323" s="277"/>
      <c r="CQ323" s="277"/>
      <c r="CR323" s="277"/>
      <c r="CS323" s="277"/>
      <c r="CT323" s="277"/>
      <c r="CU323" s="277"/>
      <c r="CV323" s="277"/>
      <c r="CW323" s="277"/>
      <c r="CX323" s="277"/>
      <c r="CY323" s="277"/>
      <c r="CZ323" s="277"/>
      <c r="DA323" s="277"/>
      <c r="DB323" s="277"/>
    </row>
    <row r="324" spans="1:106" s="293" customFormat="1" ht="12.75">
      <c r="A324" s="271"/>
      <c r="B324" s="271"/>
      <c r="C324" s="271"/>
      <c r="D324" s="271"/>
      <c r="E324" s="271"/>
      <c r="F324" s="271"/>
      <c r="G324" s="271" t="s">
        <v>4392</v>
      </c>
      <c r="H324" s="300">
        <v>3000</v>
      </c>
      <c r="I324" s="271"/>
      <c r="J324" s="271"/>
      <c r="K324" s="271"/>
      <c r="L324" s="271"/>
      <c r="M324" s="271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  <c r="X324" s="277"/>
      <c r="Y324" s="277"/>
      <c r="Z324" s="277"/>
      <c r="AA324" s="277"/>
      <c r="AB324" s="277"/>
      <c r="AC324" s="277"/>
      <c r="AD324" s="277"/>
      <c r="AE324" s="277"/>
      <c r="AF324" s="277"/>
      <c r="AG324" s="277"/>
      <c r="AH324" s="277"/>
      <c r="AI324" s="277"/>
      <c r="AJ324" s="277"/>
      <c r="AK324" s="277"/>
      <c r="AL324" s="277"/>
      <c r="AM324" s="277"/>
      <c r="AN324" s="277"/>
      <c r="AO324" s="277"/>
      <c r="AP324" s="277"/>
      <c r="AQ324" s="277"/>
      <c r="AR324" s="277"/>
      <c r="AS324" s="277"/>
      <c r="AT324" s="277"/>
      <c r="AU324" s="277"/>
      <c r="AV324" s="277"/>
      <c r="AW324" s="277"/>
      <c r="AX324" s="277"/>
      <c r="AY324" s="277"/>
      <c r="AZ324" s="277"/>
      <c r="BA324" s="277"/>
      <c r="BB324" s="277"/>
      <c r="BC324" s="277"/>
      <c r="BD324" s="277"/>
      <c r="BE324" s="277"/>
      <c r="BF324" s="277"/>
      <c r="BG324" s="277"/>
      <c r="BH324" s="277"/>
      <c r="BI324" s="277"/>
      <c r="BJ324" s="277"/>
      <c r="BK324" s="277"/>
      <c r="BL324" s="277"/>
      <c r="BM324" s="277"/>
      <c r="BN324" s="277"/>
      <c r="BO324" s="277"/>
      <c r="BP324" s="277"/>
      <c r="BQ324" s="277"/>
      <c r="BR324" s="277"/>
      <c r="BS324" s="277"/>
      <c r="BT324" s="277"/>
      <c r="BU324" s="277"/>
      <c r="BV324" s="277"/>
      <c r="BW324" s="277"/>
      <c r="BX324" s="277"/>
      <c r="BY324" s="277"/>
      <c r="BZ324" s="277"/>
      <c r="CA324" s="277"/>
      <c r="CB324" s="277"/>
      <c r="CC324" s="277"/>
      <c r="CD324" s="277"/>
      <c r="CE324" s="277"/>
      <c r="CF324" s="277"/>
      <c r="CG324" s="277"/>
      <c r="CH324" s="277"/>
      <c r="CI324" s="277"/>
      <c r="CJ324" s="277"/>
      <c r="CK324" s="277"/>
      <c r="CL324" s="277"/>
      <c r="CM324" s="277"/>
      <c r="CN324" s="277"/>
      <c r="CO324" s="277"/>
      <c r="CP324" s="277"/>
      <c r="CQ324" s="277"/>
      <c r="CR324" s="277"/>
      <c r="CS324" s="277"/>
      <c r="CT324" s="277"/>
      <c r="CU324" s="277"/>
      <c r="CV324" s="277"/>
      <c r="CW324" s="277"/>
      <c r="CX324" s="277"/>
      <c r="CY324" s="277"/>
      <c r="CZ324" s="277"/>
      <c r="DA324" s="277"/>
      <c r="DB324" s="277"/>
    </row>
    <row r="325" spans="1:106" s="293" customFormat="1" ht="25.5">
      <c r="A325" s="271">
        <v>189</v>
      </c>
      <c r="B325" s="271"/>
      <c r="C325" s="271" t="s">
        <v>5947</v>
      </c>
      <c r="D325" s="271" t="s">
        <v>5457</v>
      </c>
      <c r="E325" s="271" t="s">
        <v>5948</v>
      </c>
      <c r="F325" s="271" t="s">
        <v>5949</v>
      </c>
      <c r="G325" s="271" t="s">
        <v>321</v>
      </c>
      <c r="H325" s="300">
        <v>35000</v>
      </c>
      <c r="I325" s="271"/>
      <c r="J325" s="271"/>
      <c r="K325" s="272">
        <v>42622</v>
      </c>
      <c r="L325" s="271" t="s">
        <v>5950</v>
      </c>
      <c r="M325" s="271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  <c r="X325" s="277"/>
      <c r="Y325" s="277"/>
      <c r="Z325" s="277"/>
      <c r="AA325" s="277"/>
      <c r="AB325" s="277"/>
      <c r="AC325" s="277"/>
      <c r="AD325" s="277"/>
      <c r="AE325" s="277"/>
      <c r="AF325" s="277"/>
      <c r="AG325" s="277"/>
      <c r="AH325" s="277"/>
      <c r="AI325" s="277"/>
      <c r="AJ325" s="277"/>
      <c r="AK325" s="277"/>
      <c r="AL325" s="277"/>
      <c r="AM325" s="277"/>
      <c r="AN325" s="277"/>
      <c r="AO325" s="277"/>
      <c r="AP325" s="277"/>
      <c r="AQ325" s="277"/>
      <c r="AR325" s="277"/>
      <c r="AS325" s="277"/>
      <c r="AT325" s="277"/>
      <c r="AU325" s="277"/>
      <c r="AV325" s="277"/>
      <c r="AW325" s="277"/>
      <c r="AX325" s="277"/>
      <c r="AY325" s="277"/>
      <c r="AZ325" s="277"/>
      <c r="BA325" s="277"/>
      <c r="BB325" s="277"/>
      <c r="BC325" s="277"/>
      <c r="BD325" s="277"/>
      <c r="BE325" s="277"/>
      <c r="BF325" s="277"/>
      <c r="BG325" s="277"/>
      <c r="BH325" s="277"/>
      <c r="BI325" s="277"/>
      <c r="BJ325" s="277"/>
      <c r="BK325" s="277"/>
      <c r="BL325" s="277"/>
      <c r="BM325" s="277"/>
      <c r="BN325" s="277"/>
      <c r="BO325" s="277"/>
      <c r="BP325" s="277"/>
      <c r="BQ325" s="277"/>
      <c r="BR325" s="277"/>
      <c r="BS325" s="277"/>
      <c r="BT325" s="277"/>
      <c r="BU325" s="277"/>
      <c r="BV325" s="277"/>
      <c r="BW325" s="277"/>
      <c r="BX325" s="277"/>
      <c r="BY325" s="277"/>
      <c r="BZ325" s="277"/>
      <c r="CA325" s="277"/>
      <c r="CB325" s="277"/>
      <c r="CC325" s="277"/>
      <c r="CD325" s="277"/>
      <c r="CE325" s="277"/>
      <c r="CF325" s="277"/>
      <c r="CG325" s="277"/>
      <c r="CH325" s="277"/>
      <c r="CI325" s="277"/>
      <c r="CJ325" s="277"/>
      <c r="CK325" s="277"/>
      <c r="CL325" s="277"/>
      <c r="CM325" s="277"/>
      <c r="CN325" s="277"/>
      <c r="CO325" s="277"/>
      <c r="CP325" s="277"/>
      <c r="CQ325" s="277"/>
      <c r="CR325" s="277"/>
      <c r="CS325" s="277"/>
      <c r="CT325" s="277"/>
      <c r="CU325" s="277"/>
      <c r="CV325" s="277"/>
      <c r="CW325" s="277"/>
      <c r="CX325" s="277"/>
      <c r="CY325" s="277"/>
      <c r="CZ325" s="277"/>
      <c r="DA325" s="277"/>
      <c r="DB325" s="277"/>
    </row>
    <row r="326" spans="1:106" s="293" customFormat="1" ht="25.5">
      <c r="A326" s="271">
        <v>190</v>
      </c>
      <c r="B326" s="271"/>
      <c r="C326" s="271" t="s">
        <v>5951</v>
      </c>
      <c r="D326" s="271" t="s">
        <v>5479</v>
      </c>
      <c r="E326" s="271" t="s">
        <v>5952</v>
      </c>
      <c r="F326" s="271" t="s">
        <v>5953</v>
      </c>
      <c r="G326" s="271" t="s">
        <v>977</v>
      </c>
      <c r="H326" s="271"/>
      <c r="I326" s="271"/>
      <c r="J326" s="300">
        <v>9800</v>
      </c>
      <c r="K326" s="272">
        <v>42622</v>
      </c>
      <c r="L326" s="271" t="s">
        <v>5954</v>
      </c>
      <c r="M326" s="271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  <c r="X326" s="277"/>
      <c r="Y326" s="277"/>
      <c r="Z326" s="277"/>
      <c r="AA326" s="277"/>
      <c r="AB326" s="277"/>
      <c r="AC326" s="277"/>
      <c r="AD326" s="277"/>
      <c r="AE326" s="277"/>
      <c r="AF326" s="277"/>
      <c r="AG326" s="277"/>
      <c r="AH326" s="277"/>
      <c r="AI326" s="277"/>
      <c r="AJ326" s="277"/>
      <c r="AK326" s="277"/>
      <c r="AL326" s="277"/>
      <c r="AM326" s="277"/>
      <c r="AN326" s="277"/>
      <c r="AO326" s="277"/>
      <c r="AP326" s="277"/>
      <c r="AQ326" s="277"/>
      <c r="AR326" s="277"/>
      <c r="AS326" s="277"/>
      <c r="AT326" s="277"/>
      <c r="AU326" s="277"/>
      <c r="AV326" s="277"/>
      <c r="AW326" s="277"/>
      <c r="AX326" s="277"/>
      <c r="AY326" s="277"/>
      <c r="AZ326" s="277"/>
      <c r="BA326" s="277"/>
      <c r="BB326" s="277"/>
      <c r="BC326" s="277"/>
      <c r="BD326" s="277"/>
      <c r="BE326" s="277"/>
      <c r="BF326" s="277"/>
      <c r="BG326" s="277"/>
      <c r="BH326" s="277"/>
      <c r="BI326" s="277"/>
      <c r="BJ326" s="277"/>
      <c r="BK326" s="277"/>
      <c r="BL326" s="277"/>
      <c r="BM326" s="277"/>
      <c r="BN326" s="277"/>
      <c r="BO326" s="277"/>
      <c r="BP326" s="277"/>
      <c r="BQ326" s="277"/>
      <c r="BR326" s="277"/>
      <c r="BS326" s="277"/>
      <c r="BT326" s="277"/>
      <c r="BU326" s="277"/>
      <c r="BV326" s="277"/>
      <c r="BW326" s="277"/>
      <c r="BX326" s="277"/>
      <c r="BY326" s="277"/>
      <c r="BZ326" s="277"/>
      <c r="CA326" s="277"/>
      <c r="CB326" s="277"/>
      <c r="CC326" s="277"/>
      <c r="CD326" s="277"/>
      <c r="CE326" s="277"/>
      <c r="CF326" s="277"/>
      <c r="CG326" s="277"/>
      <c r="CH326" s="277"/>
      <c r="CI326" s="277"/>
      <c r="CJ326" s="277"/>
      <c r="CK326" s="277"/>
      <c r="CL326" s="277"/>
      <c r="CM326" s="277"/>
      <c r="CN326" s="277"/>
      <c r="CO326" s="277"/>
      <c r="CP326" s="277"/>
      <c r="CQ326" s="277"/>
      <c r="CR326" s="277"/>
      <c r="CS326" s="277"/>
      <c r="CT326" s="277"/>
      <c r="CU326" s="277"/>
      <c r="CV326" s="277"/>
      <c r="CW326" s="277"/>
      <c r="CX326" s="277"/>
      <c r="CY326" s="277"/>
      <c r="CZ326" s="277"/>
      <c r="DA326" s="277"/>
      <c r="DB326" s="277"/>
    </row>
    <row r="327" spans="1:106" s="293" customFormat="1" ht="25.5">
      <c r="A327" s="271">
        <v>191</v>
      </c>
      <c r="B327" s="271"/>
      <c r="C327" s="271" t="s">
        <v>5955</v>
      </c>
      <c r="D327" s="271" t="s">
        <v>5518</v>
      </c>
      <c r="E327" s="271" t="s">
        <v>5956</v>
      </c>
      <c r="F327" s="271" t="s">
        <v>5957</v>
      </c>
      <c r="G327" s="271" t="s">
        <v>977</v>
      </c>
      <c r="H327" s="300">
        <v>5000</v>
      </c>
      <c r="I327" s="271"/>
      <c r="J327" s="271"/>
      <c r="K327" s="272">
        <v>42625</v>
      </c>
      <c r="L327" s="271" t="s">
        <v>5958</v>
      </c>
      <c r="M327" s="271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  <c r="X327" s="277"/>
      <c r="Y327" s="277"/>
      <c r="Z327" s="277"/>
      <c r="AA327" s="277"/>
      <c r="AB327" s="277"/>
      <c r="AC327" s="277"/>
      <c r="AD327" s="277"/>
      <c r="AE327" s="277"/>
      <c r="AF327" s="277"/>
      <c r="AG327" s="277"/>
      <c r="AH327" s="277"/>
      <c r="AI327" s="277"/>
      <c r="AJ327" s="277"/>
      <c r="AK327" s="277"/>
      <c r="AL327" s="277"/>
      <c r="AM327" s="277"/>
      <c r="AN327" s="277"/>
      <c r="AO327" s="277"/>
      <c r="AP327" s="277"/>
      <c r="AQ327" s="277"/>
      <c r="AR327" s="277"/>
      <c r="AS327" s="277"/>
      <c r="AT327" s="277"/>
      <c r="AU327" s="277"/>
      <c r="AV327" s="277"/>
      <c r="AW327" s="277"/>
      <c r="AX327" s="277"/>
      <c r="AY327" s="277"/>
      <c r="AZ327" s="277"/>
      <c r="BA327" s="277"/>
      <c r="BB327" s="277"/>
      <c r="BC327" s="277"/>
      <c r="BD327" s="277"/>
      <c r="BE327" s="277"/>
      <c r="BF327" s="277"/>
      <c r="BG327" s="277"/>
      <c r="BH327" s="277"/>
      <c r="BI327" s="277"/>
      <c r="BJ327" s="277"/>
      <c r="BK327" s="277"/>
      <c r="BL327" s="277"/>
      <c r="BM327" s="277"/>
      <c r="BN327" s="277"/>
      <c r="BO327" s="277"/>
      <c r="BP327" s="277"/>
      <c r="BQ327" s="277"/>
      <c r="BR327" s="277"/>
      <c r="BS327" s="277"/>
      <c r="BT327" s="277"/>
      <c r="BU327" s="277"/>
      <c r="BV327" s="277"/>
      <c r="BW327" s="277"/>
      <c r="BX327" s="277"/>
      <c r="BY327" s="277"/>
      <c r="BZ327" s="277"/>
      <c r="CA327" s="277"/>
      <c r="CB327" s="277"/>
      <c r="CC327" s="277"/>
      <c r="CD327" s="277"/>
      <c r="CE327" s="277"/>
      <c r="CF327" s="277"/>
      <c r="CG327" s="277"/>
      <c r="CH327" s="277"/>
      <c r="CI327" s="277"/>
      <c r="CJ327" s="277"/>
      <c r="CK327" s="277"/>
      <c r="CL327" s="277"/>
      <c r="CM327" s="277"/>
      <c r="CN327" s="277"/>
      <c r="CO327" s="277"/>
      <c r="CP327" s="277"/>
      <c r="CQ327" s="277"/>
      <c r="CR327" s="277"/>
      <c r="CS327" s="277"/>
      <c r="CT327" s="277"/>
      <c r="CU327" s="277"/>
      <c r="CV327" s="277"/>
      <c r="CW327" s="277"/>
      <c r="CX327" s="277"/>
      <c r="CY327" s="277"/>
      <c r="CZ327" s="277"/>
      <c r="DA327" s="277"/>
      <c r="DB327" s="277"/>
    </row>
    <row r="328" spans="1:106" s="293" customFormat="1" ht="25.5">
      <c r="A328" s="271">
        <v>192</v>
      </c>
      <c r="B328" s="271"/>
      <c r="C328" s="271" t="s">
        <v>5959</v>
      </c>
      <c r="D328" s="271" t="s">
        <v>5528</v>
      </c>
      <c r="E328" s="271" t="s">
        <v>5960</v>
      </c>
      <c r="F328" s="271" t="s">
        <v>5961</v>
      </c>
      <c r="G328" s="271" t="s">
        <v>3748</v>
      </c>
      <c r="H328" s="300">
        <v>200</v>
      </c>
      <c r="I328" s="271"/>
      <c r="J328" s="271"/>
      <c r="K328" s="272">
        <v>42625</v>
      </c>
      <c r="L328" s="271" t="s">
        <v>5962</v>
      </c>
      <c r="M328" s="271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  <c r="AA328" s="277"/>
      <c r="AB328" s="277"/>
      <c r="AC328" s="277"/>
      <c r="AD328" s="277"/>
      <c r="AE328" s="277"/>
      <c r="AF328" s="277"/>
      <c r="AG328" s="277"/>
      <c r="AH328" s="277"/>
      <c r="AI328" s="277"/>
      <c r="AJ328" s="277"/>
      <c r="AK328" s="277"/>
      <c r="AL328" s="277"/>
      <c r="AM328" s="277"/>
      <c r="AN328" s="277"/>
      <c r="AO328" s="277"/>
      <c r="AP328" s="277"/>
      <c r="AQ328" s="277"/>
      <c r="AR328" s="277"/>
      <c r="AS328" s="277"/>
      <c r="AT328" s="277"/>
      <c r="AU328" s="277"/>
      <c r="AV328" s="277"/>
      <c r="AW328" s="277"/>
      <c r="AX328" s="277"/>
      <c r="AY328" s="277"/>
      <c r="AZ328" s="277"/>
      <c r="BA328" s="277"/>
      <c r="BB328" s="277"/>
      <c r="BC328" s="277"/>
      <c r="BD328" s="277"/>
      <c r="BE328" s="277"/>
      <c r="BF328" s="277"/>
      <c r="BG328" s="277"/>
      <c r="BH328" s="277"/>
      <c r="BI328" s="277"/>
      <c r="BJ328" s="277"/>
      <c r="BK328" s="277"/>
      <c r="BL328" s="277"/>
      <c r="BM328" s="277"/>
      <c r="BN328" s="277"/>
      <c r="BO328" s="277"/>
      <c r="BP328" s="277"/>
      <c r="BQ328" s="277"/>
      <c r="BR328" s="277"/>
      <c r="BS328" s="277"/>
      <c r="BT328" s="277"/>
      <c r="BU328" s="277"/>
      <c r="BV328" s="277"/>
      <c r="BW328" s="277"/>
      <c r="BX328" s="277"/>
      <c r="BY328" s="277"/>
      <c r="BZ328" s="277"/>
      <c r="CA328" s="277"/>
      <c r="CB328" s="277"/>
      <c r="CC328" s="277"/>
      <c r="CD328" s="277"/>
      <c r="CE328" s="277"/>
      <c r="CF328" s="277"/>
      <c r="CG328" s="277"/>
      <c r="CH328" s="277"/>
      <c r="CI328" s="277"/>
      <c r="CJ328" s="277"/>
      <c r="CK328" s="277"/>
      <c r="CL328" s="277"/>
      <c r="CM328" s="277"/>
      <c r="CN328" s="277"/>
      <c r="CO328" s="277"/>
      <c r="CP328" s="277"/>
      <c r="CQ328" s="277"/>
      <c r="CR328" s="277"/>
      <c r="CS328" s="277"/>
      <c r="CT328" s="277"/>
      <c r="CU328" s="277"/>
      <c r="CV328" s="277"/>
      <c r="CW328" s="277"/>
      <c r="CX328" s="277"/>
      <c r="CY328" s="277"/>
      <c r="CZ328" s="277"/>
      <c r="DA328" s="277"/>
      <c r="DB328" s="277"/>
    </row>
    <row r="329" spans="1:106" s="293" customFormat="1" ht="12.75">
      <c r="A329" s="271"/>
      <c r="B329" s="271"/>
      <c r="C329" s="271"/>
      <c r="D329" s="271"/>
      <c r="E329" s="271"/>
      <c r="F329" s="271"/>
      <c r="G329" s="271" t="s">
        <v>977</v>
      </c>
      <c r="H329" s="300">
        <v>5000</v>
      </c>
      <c r="I329" s="271"/>
      <c r="J329" s="271"/>
      <c r="K329" s="271"/>
      <c r="L329" s="271"/>
      <c r="M329" s="271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  <c r="X329" s="277"/>
      <c r="Y329" s="277"/>
      <c r="Z329" s="277"/>
      <c r="AA329" s="277"/>
      <c r="AB329" s="277"/>
      <c r="AC329" s="277"/>
      <c r="AD329" s="277"/>
      <c r="AE329" s="277"/>
      <c r="AF329" s="277"/>
      <c r="AG329" s="277"/>
      <c r="AH329" s="277"/>
      <c r="AI329" s="277"/>
      <c r="AJ329" s="277"/>
      <c r="AK329" s="277"/>
      <c r="AL329" s="277"/>
      <c r="AM329" s="277"/>
      <c r="AN329" s="277"/>
      <c r="AO329" s="277"/>
      <c r="AP329" s="277"/>
      <c r="AQ329" s="277"/>
      <c r="AR329" s="277"/>
      <c r="AS329" s="277"/>
      <c r="AT329" s="277"/>
      <c r="AU329" s="277"/>
      <c r="AV329" s="277"/>
      <c r="AW329" s="277"/>
      <c r="AX329" s="277"/>
      <c r="AY329" s="277"/>
      <c r="AZ329" s="277"/>
      <c r="BA329" s="277"/>
      <c r="BB329" s="277"/>
      <c r="BC329" s="277"/>
      <c r="BD329" s="277"/>
      <c r="BE329" s="277"/>
      <c r="BF329" s="277"/>
      <c r="BG329" s="277"/>
      <c r="BH329" s="277"/>
      <c r="BI329" s="277"/>
      <c r="BJ329" s="277"/>
      <c r="BK329" s="277"/>
      <c r="BL329" s="277"/>
      <c r="BM329" s="277"/>
      <c r="BN329" s="277"/>
      <c r="BO329" s="277"/>
      <c r="BP329" s="277"/>
      <c r="BQ329" s="277"/>
      <c r="BR329" s="277"/>
      <c r="BS329" s="277"/>
      <c r="BT329" s="277"/>
      <c r="BU329" s="277"/>
      <c r="BV329" s="277"/>
      <c r="BW329" s="277"/>
      <c r="BX329" s="277"/>
      <c r="BY329" s="277"/>
      <c r="BZ329" s="277"/>
      <c r="CA329" s="277"/>
      <c r="CB329" s="277"/>
      <c r="CC329" s="277"/>
      <c r="CD329" s="277"/>
      <c r="CE329" s="277"/>
      <c r="CF329" s="277"/>
      <c r="CG329" s="277"/>
      <c r="CH329" s="277"/>
      <c r="CI329" s="277"/>
      <c r="CJ329" s="277"/>
      <c r="CK329" s="277"/>
      <c r="CL329" s="277"/>
      <c r="CM329" s="277"/>
      <c r="CN329" s="277"/>
      <c r="CO329" s="277"/>
      <c r="CP329" s="277"/>
      <c r="CQ329" s="277"/>
      <c r="CR329" s="277"/>
      <c r="CS329" s="277"/>
      <c r="CT329" s="277"/>
      <c r="CU329" s="277"/>
      <c r="CV329" s="277"/>
      <c r="CW329" s="277"/>
      <c r="CX329" s="277"/>
      <c r="CY329" s="277"/>
      <c r="CZ329" s="277"/>
      <c r="DA329" s="277"/>
      <c r="DB329" s="277"/>
    </row>
    <row r="330" spans="1:106" s="293" customFormat="1" ht="25.5">
      <c r="A330" s="271">
        <v>193</v>
      </c>
      <c r="B330" s="271"/>
      <c r="C330" s="271" t="s">
        <v>5963</v>
      </c>
      <c r="D330" s="271" t="s">
        <v>5528</v>
      </c>
      <c r="E330" s="271" t="s">
        <v>5964</v>
      </c>
      <c r="F330" s="271" t="s">
        <v>5965</v>
      </c>
      <c r="G330" s="271" t="s">
        <v>3748</v>
      </c>
      <c r="H330" s="300">
        <v>400</v>
      </c>
      <c r="I330" s="271"/>
      <c r="J330" s="271"/>
      <c r="K330" s="272">
        <v>42625</v>
      </c>
      <c r="L330" s="271" t="s">
        <v>5966</v>
      </c>
      <c r="M330" s="271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  <c r="X330" s="277"/>
      <c r="Y330" s="277"/>
      <c r="Z330" s="277"/>
      <c r="AA330" s="277"/>
      <c r="AB330" s="277"/>
      <c r="AC330" s="277"/>
      <c r="AD330" s="277"/>
      <c r="AE330" s="277"/>
      <c r="AF330" s="277"/>
      <c r="AG330" s="277"/>
      <c r="AH330" s="277"/>
      <c r="AI330" s="277"/>
      <c r="AJ330" s="277"/>
      <c r="AK330" s="277"/>
      <c r="AL330" s="277"/>
      <c r="AM330" s="277"/>
      <c r="AN330" s="277"/>
      <c r="AO330" s="277"/>
      <c r="AP330" s="277"/>
      <c r="AQ330" s="277"/>
      <c r="AR330" s="277"/>
      <c r="AS330" s="277"/>
      <c r="AT330" s="277"/>
      <c r="AU330" s="277"/>
      <c r="AV330" s="277"/>
      <c r="AW330" s="277"/>
      <c r="AX330" s="277"/>
      <c r="AY330" s="277"/>
      <c r="AZ330" s="277"/>
      <c r="BA330" s="277"/>
      <c r="BB330" s="277"/>
      <c r="BC330" s="277"/>
      <c r="BD330" s="277"/>
      <c r="BE330" s="277"/>
      <c r="BF330" s="277"/>
      <c r="BG330" s="277"/>
      <c r="BH330" s="277"/>
      <c r="BI330" s="277"/>
      <c r="BJ330" s="277"/>
      <c r="BK330" s="277"/>
      <c r="BL330" s="277"/>
      <c r="BM330" s="277"/>
      <c r="BN330" s="277"/>
      <c r="BO330" s="277"/>
      <c r="BP330" s="277"/>
      <c r="BQ330" s="277"/>
      <c r="BR330" s="277"/>
      <c r="BS330" s="277"/>
      <c r="BT330" s="277"/>
      <c r="BU330" s="277"/>
      <c r="BV330" s="277"/>
      <c r="BW330" s="277"/>
      <c r="BX330" s="277"/>
      <c r="BY330" s="277"/>
      <c r="BZ330" s="277"/>
      <c r="CA330" s="277"/>
      <c r="CB330" s="277"/>
      <c r="CC330" s="277"/>
      <c r="CD330" s="277"/>
      <c r="CE330" s="277"/>
      <c r="CF330" s="277"/>
      <c r="CG330" s="277"/>
      <c r="CH330" s="277"/>
      <c r="CI330" s="277"/>
      <c r="CJ330" s="277"/>
      <c r="CK330" s="277"/>
      <c r="CL330" s="277"/>
      <c r="CM330" s="277"/>
      <c r="CN330" s="277"/>
      <c r="CO330" s="277"/>
      <c r="CP330" s="277"/>
      <c r="CQ330" s="277"/>
      <c r="CR330" s="277"/>
      <c r="CS330" s="277"/>
      <c r="CT330" s="277"/>
      <c r="CU330" s="277"/>
      <c r="CV330" s="277"/>
      <c r="CW330" s="277"/>
      <c r="CX330" s="277"/>
      <c r="CY330" s="277"/>
      <c r="CZ330" s="277"/>
      <c r="DA330" s="277"/>
      <c r="DB330" s="277"/>
    </row>
    <row r="331" spans="1:106" s="293" customFormat="1" ht="12.75">
      <c r="A331" s="271"/>
      <c r="B331" s="271"/>
      <c r="C331" s="271"/>
      <c r="D331" s="271"/>
      <c r="E331" s="271"/>
      <c r="F331" s="271"/>
      <c r="G331" s="271" t="s">
        <v>5967</v>
      </c>
      <c r="H331" s="300">
        <v>2990</v>
      </c>
      <c r="I331" s="271"/>
      <c r="J331" s="271"/>
      <c r="K331" s="271"/>
      <c r="L331" s="271"/>
      <c r="M331" s="271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  <c r="X331" s="277"/>
      <c r="Y331" s="277"/>
      <c r="Z331" s="277"/>
      <c r="AA331" s="277"/>
      <c r="AB331" s="277"/>
      <c r="AC331" s="277"/>
      <c r="AD331" s="277"/>
      <c r="AE331" s="277"/>
      <c r="AF331" s="277"/>
      <c r="AG331" s="277"/>
      <c r="AH331" s="277"/>
      <c r="AI331" s="277"/>
      <c r="AJ331" s="277"/>
      <c r="AK331" s="277"/>
      <c r="AL331" s="277"/>
      <c r="AM331" s="277"/>
      <c r="AN331" s="277"/>
      <c r="AO331" s="277"/>
      <c r="AP331" s="277"/>
      <c r="AQ331" s="277"/>
      <c r="AR331" s="277"/>
      <c r="AS331" s="277"/>
      <c r="AT331" s="277"/>
      <c r="AU331" s="277"/>
      <c r="AV331" s="277"/>
      <c r="AW331" s="277"/>
      <c r="AX331" s="277"/>
      <c r="AY331" s="277"/>
      <c r="AZ331" s="277"/>
      <c r="BA331" s="277"/>
      <c r="BB331" s="277"/>
      <c r="BC331" s="277"/>
      <c r="BD331" s="277"/>
      <c r="BE331" s="277"/>
      <c r="BF331" s="277"/>
      <c r="BG331" s="277"/>
      <c r="BH331" s="277"/>
      <c r="BI331" s="277"/>
      <c r="BJ331" s="277"/>
      <c r="BK331" s="277"/>
      <c r="BL331" s="277"/>
      <c r="BM331" s="277"/>
      <c r="BN331" s="277"/>
      <c r="BO331" s="277"/>
      <c r="BP331" s="277"/>
      <c r="BQ331" s="277"/>
      <c r="BR331" s="277"/>
      <c r="BS331" s="277"/>
      <c r="BT331" s="277"/>
      <c r="BU331" s="277"/>
      <c r="BV331" s="277"/>
      <c r="BW331" s="277"/>
      <c r="BX331" s="277"/>
      <c r="BY331" s="277"/>
      <c r="BZ331" s="277"/>
      <c r="CA331" s="277"/>
      <c r="CB331" s="277"/>
      <c r="CC331" s="277"/>
      <c r="CD331" s="277"/>
      <c r="CE331" s="277"/>
      <c r="CF331" s="277"/>
      <c r="CG331" s="277"/>
      <c r="CH331" s="277"/>
      <c r="CI331" s="277"/>
      <c r="CJ331" s="277"/>
      <c r="CK331" s="277"/>
      <c r="CL331" s="277"/>
      <c r="CM331" s="277"/>
      <c r="CN331" s="277"/>
      <c r="CO331" s="277"/>
      <c r="CP331" s="277"/>
      <c r="CQ331" s="277"/>
      <c r="CR331" s="277"/>
      <c r="CS331" s="277"/>
      <c r="CT331" s="277"/>
      <c r="CU331" s="277"/>
      <c r="CV331" s="277"/>
      <c r="CW331" s="277"/>
      <c r="CX331" s="277"/>
      <c r="CY331" s="277"/>
      <c r="CZ331" s="277"/>
      <c r="DA331" s="277"/>
      <c r="DB331" s="277"/>
    </row>
    <row r="332" spans="1:106" s="293" customFormat="1" ht="25.5">
      <c r="A332" s="271">
        <v>194</v>
      </c>
      <c r="B332" s="271"/>
      <c r="C332" s="271" t="s">
        <v>5968</v>
      </c>
      <c r="D332" s="271" t="s">
        <v>5528</v>
      </c>
      <c r="E332" s="271" t="s">
        <v>5969</v>
      </c>
      <c r="F332" s="271" t="s">
        <v>5970</v>
      </c>
      <c r="G332" s="271" t="s">
        <v>3748</v>
      </c>
      <c r="H332" s="300">
        <v>50</v>
      </c>
      <c r="I332" s="271"/>
      <c r="J332" s="271"/>
      <c r="K332" s="272">
        <v>42625</v>
      </c>
      <c r="L332" s="271" t="s">
        <v>5971</v>
      </c>
      <c r="M332" s="271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7"/>
      <c r="Z332" s="277"/>
      <c r="AA332" s="277"/>
      <c r="AB332" s="277"/>
      <c r="AC332" s="277"/>
      <c r="AD332" s="277"/>
      <c r="AE332" s="277"/>
      <c r="AF332" s="277"/>
      <c r="AG332" s="277"/>
      <c r="AH332" s="277"/>
      <c r="AI332" s="277"/>
      <c r="AJ332" s="277"/>
      <c r="AK332" s="277"/>
      <c r="AL332" s="277"/>
      <c r="AM332" s="277"/>
      <c r="AN332" s="277"/>
      <c r="AO332" s="277"/>
      <c r="AP332" s="277"/>
      <c r="AQ332" s="277"/>
      <c r="AR332" s="277"/>
      <c r="AS332" s="277"/>
      <c r="AT332" s="277"/>
      <c r="AU332" s="277"/>
      <c r="AV332" s="277"/>
      <c r="AW332" s="277"/>
      <c r="AX332" s="277"/>
      <c r="AY332" s="277"/>
      <c r="AZ332" s="277"/>
      <c r="BA332" s="277"/>
      <c r="BB332" s="277"/>
      <c r="BC332" s="277"/>
      <c r="BD332" s="277"/>
      <c r="BE332" s="277"/>
      <c r="BF332" s="277"/>
      <c r="BG332" s="277"/>
      <c r="BH332" s="277"/>
      <c r="BI332" s="277"/>
      <c r="BJ332" s="277"/>
      <c r="BK332" s="277"/>
      <c r="BL332" s="277"/>
      <c r="BM332" s="277"/>
      <c r="BN332" s="277"/>
      <c r="BO332" s="277"/>
      <c r="BP332" s="277"/>
      <c r="BQ332" s="277"/>
      <c r="BR332" s="277"/>
      <c r="BS332" s="277"/>
      <c r="BT332" s="277"/>
      <c r="BU332" s="277"/>
      <c r="BV332" s="277"/>
      <c r="BW332" s="277"/>
      <c r="BX332" s="277"/>
      <c r="BY332" s="277"/>
      <c r="BZ332" s="277"/>
      <c r="CA332" s="277"/>
      <c r="CB332" s="277"/>
      <c r="CC332" s="277"/>
      <c r="CD332" s="277"/>
      <c r="CE332" s="277"/>
      <c r="CF332" s="277"/>
      <c r="CG332" s="277"/>
      <c r="CH332" s="277"/>
      <c r="CI332" s="277"/>
      <c r="CJ332" s="277"/>
      <c r="CK332" s="277"/>
      <c r="CL332" s="277"/>
      <c r="CM332" s="277"/>
      <c r="CN332" s="277"/>
      <c r="CO332" s="277"/>
      <c r="CP332" s="277"/>
      <c r="CQ332" s="277"/>
      <c r="CR332" s="277"/>
      <c r="CS332" s="277"/>
      <c r="CT332" s="277"/>
      <c r="CU332" s="277"/>
      <c r="CV332" s="277"/>
      <c r="CW332" s="277"/>
      <c r="CX332" s="277"/>
      <c r="CY332" s="277"/>
      <c r="CZ332" s="277"/>
      <c r="DA332" s="277"/>
      <c r="DB332" s="277"/>
    </row>
    <row r="333" spans="1:106" s="293" customFormat="1" ht="12.75">
      <c r="A333" s="271"/>
      <c r="B333" s="271"/>
      <c r="C333" s="271"/>
      <c r="D333" s="271"/>
      <c r="E333" s="271"/>
      <c r="F333" s="271"/>
      <c r="G333" s="271" t="s">
        <v>977</v>
      </c>
      <c r="H333" s="300">
        <v>10000</v>
      </c>
      <c r="I333" s="271"/>
      <c r="J333" s="271"/>
      <c r="K333" s="271"/>
      <c r="L333" s="271"/>
      <c r="M333" s="271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  <c r="X333" s="277"/>
      <c r="Y333" s="277"/>
      <c r="Z333" s="277"/>
      <c r="AA333" s="277"/>
      <c r="AB333" s="277"/>
      <c r="AC333" s="277"/>
      <c r="AD333" s="277"/>
      <c r="AE333" s="277"/>
      <c r="AF333" s="277"/>
      <c r="AG333" s="277"/>
      <c r="AH333" s="277"/>
      <c r="AI333" s="277"/>
      <c r="AJ333" s="277"/>
      <c r="AK333" s="277"/>
      <c r="AL333" s="277"/>
      <c r="AM333" s="277"/>
      <c r="AN333" s="277"/>
      <c r="AO333" s="277"/>
      <c r="AP333" s="277"/>
      <c r="AQ333" s="277"/>
      <c r="AR333" s="277"/>
      <c r="AS333" s="277"/>
      <c r="AT333" s="277"/>
      <c r="AU333" s="277"/>
      <c r="AV333" s="277"/>
      <c r="AW333" s="277"/>
      <c r="AX333" s="277"/>
      <c r="AY333" s="277"/>
      <c r="AZ333" s="277"/>
      <c r="BA333" s="277"/>
      <c r="BB333" s="277"/>
      <c r="BC333" s="277"/>
      <c r="BD333" s="277"/>
      <c r="BE333" s="277"/>
      <c r="BF333" s="277"/>
      <c r="BG333" s="277"/>
      <c r="BH333" s="277"/>
      <c r="BI333" s="277"/>
      <c r="BJ333" s="277"/>
      <c r="BK333" s="277"/>
      <c r="BL333" s="277"/>
      <c r="BM333" s="277"/>
      <c r="BN333" s="277"/>
      <c r="BO333" s="277"/>
      <c r="BP333" s="277"/>
      <c r="BQ333" s="277"/>
      <c r="BR333" s="277"/>
      <c r="BS333" s="277"/>
      <c r="BT333" s="277"/>
      <c r="BU333" s="277"/>
      <c r="BV333" s="277"/>
      <c r="BW333" s="277"/>
      <c r="BX333" s="277"/>
      <c r="BY333" s="277"/>
      <c r="BZ333" s="277"/>
      <c r="CA333" s="277"/>
      <c r="CB333" s="277"/>
      <c r="CC333" s="277"/>
      <c r="CD333" s="277"/>
      <c r="CE333" s="277"/>
      <c r="CF333" s="277"/>
      <c r="CG333" s="277"/>
      <c r="CH333" s="277"/>
      <c r="CI333" s="277"/>
      <c r="CJ333" s="277"/>
      <c r="CK333" s="277"/>
      <c r="CL333" s="277"/>
      <c r="CM333" s="277"/>
      <c r="CN333" s="277"/>
      <c r="CO333" s="277"/>
      <c r="CP333" s="277"/>
      <c r="CQ333" s="277"/>
      <c r="CR333" s="277"/>
      <c r="CS333" s="277"/>
      <c r="CT333" s="277"/>
      <c r="CU333" s="277"/>
      <c r="CV333" s="277"/>
      <c r="CW333" s="277"/>
      <c r="CX333" s="277"/>
      <c r="CY333" s="277"/>
      <c r="CZ333" s="277"/>
      <c r="DA333" s="277"/>
      <c r="DB333" s="277"/>
    </row>
    <row r="334" spans="1:106" s="293" customFormat="1" ht="25.5">
      <c r="A334" s="271">
        <v>195</v>
      </c>
      <c r="B334" s="271"/>
      <c r="C334" s="271" t="s">
        <v>5972</v>
      </c>
      <c r="D334" s="271" t="s">
        <v>5528</v>
      </c>
      <c r="E334" s="271" t="s">
        <v>5969</v>
      </c>
      <c r="F334" s="271" t="s">
        <v>5970</v>
      </c>
      <c r="G334" s="271" t="s">
        <v>3748</v>
      </c>
      <c r="H334" s="300">
        <v>50</v>
      </c>
      <c r="I334" s="271"/>
      <c r="J334" s="271"/>
      <c r="K334" s="272">
        <v>42625</v>
      </c>
      <c r="L334" s="271" t="s">
        <v>5973</v>
      </c>
      <c r="M334" s="271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  <c r="X334" s="277"/>
      <c r="Y334" s="277"/>
      <c r="Z334" s="277"/>
      <c r="AA334" s="277"/>
      <c r="AB334" s="277"/>
      <c r="AC334" s="277"/>
      <c r="AD334" s="277"/>
      <c r="AE334" s="277"/>
      <c r="AF334" s="277"/>
      <c r="AG334" s="277"/>
      <c r="AH334" s="277"/>
      <c r="AI334" s="277"/>
      <c r="AJ334" s="277"/>
      <c r="AK334" s="277"/>
      <c r="AL334" s="277"/>
      <c r="AM334" s="277"/>
      <c r="AN334" s="277"/>
      <c r="AO334" s="277"/>
      <c r="AP334" s="277"/>
      <c r="AQ334" s="277"/>
      <c r="AR334" s="277"/>
      <c r="AS334" s="277"/>
      <c r="AT334" s="277"/>
      <c r="AU334" s="277"/>
      <c r="AV334" s="277"/>
      <c r="AW334" s="277"/>
      <c r="AX334" s="277"/>
      <c r="AY334" s="277"/>
      <c r="AZ334" s="277"/>
      <c r="BA334" s="277"/>
      <c r="BB334" s="277"/>
      <c r="BC334" s="277"/>
      <c r="BD334" s="277"/>
      <c r="BE334" s="277"/>
      <c r="BF334" s="277"/>
      <c r="BG334" s="277"/>
      <c r="BH334" s="277"/>
      <c r="BI334" s="277"/>
      <c r="BJ334" s="277"/>
      <c r="BK334" s="277"/>
      <c r="BL334" s="277"/>
      <c r="BM334" s="277"/>
      <c r="BN334" s="277"/>
      <c r="BO334" s="277"/>
      <c r="BP334" s="277"/>
      <c r="BQ334" s="277"/>
      <c r="BR334" s="277"/>
      <c r="BS334" s="277"/>
      <c r="BT334" s="277"/>
      <c r="BU334" s="277"/>
      <c r="BV334" s="277"/>
      <c r="BW334" s="277"/>
      <c r="BX334" s="277"/>
      <c r="BY334" s="277"/>
      <c r="BZ334" s="277"/>
      <c r="CA334" s="277"/>
      <c r="CB334" s="277"/>
      <c r="CC334" s="277"/>
      <c r="CD334" s="277"/>
      <c r="CE334" s="277"/>
      <c r="CF334" s="277"/>
      <c r="CG334" s="277"/>
      <c r="CH334" s="277"/>
      <c r="CI334" s="277"/>
      <c r="CJ334" s="277"/>
      <c r="CK334" s="277"/>
      <c r="CL334" s="277"/>
      <c r="CM334" s="277"/>
      <c r="CN334" s="277"/>
      <c r="CO334" s="277"/>
      <c r="CP334" s="277"/>
      <c r="CQ334" s="277"/>
      <c r="CR334" s="277"/>
      <c r="CS334" s="277"/>
      <c r="CT334" s="277"/>
      <c r="CU334" s="277"/>
      <c r="CV334" s="277"/>
      <c r="CW334" s="277"/>
      <c r="CX334" s="277"/>
      <c r="CY334" s="277"/>
      <c r="CZ334" s="277"/>
      <c r="DA334" s="277"/>
      <c r="DB334" s="277"/>
    </row>
    <row r="335" spans="1:106" s="293" customFormat="1" ht="12.75">
      <c r="A335" s="271"/>
      <c r="B335" s="271"/>
      <c r="C335" s="271"/>
      <c r="D335" s="271"/>
      <c r="E335" s="271"/>
      <c r="F335" s="271"/>
      <c r="G335" s="271" t="s">
        <v>977</v>
      </c>
      <c r="H335" s="300">
        <v>10000</v>
      </c>
      <c r="I335" s="271"/>
      <c r="J335" s="271"/>
      <c r="K335" s="271"/>
      <c r="L335" s="271"/>
      <c r="M335" s="271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  <c r="AA335" s="277"/>
      <c r="AB335" s="277"/>
      <c r="AC335" s="277"/>
      <c r="AD335" s="277"/>
      <c r="AE335" s="277"/>
      <c r="AF335" s="277"/>
      <c r="AG335" s="277"/>
      <c r="AH335" s="277"/>
      <c r="AI335" s="277"/>
      <c r="AJ335" s="277"/>
      <c r="AK335" s="277"/>
      <c r="AL335" s="277"/>
      <c r="AM335" s="277"/>
      <c r="AN335" s="277"/>
      <c r="AO335" s="277"/>
      <c r="AP335" s="277"/>
      <c r="AQ335" s="277"/>
      <c r="AR335" s="277"/>
      <c r="AS335" s="277"/>
      <c r="AT335" s="277"/>
      <c r="AU335" s="277"/>
      <c r="AV335" s="277"/>
      <c r="AW335" s="277"/>
      <c r="AX335" s="277"/>
      <c r="AY335" s="277"/>
      <c r="AZ335" s="277"/>
      <c r="BA335" s="277"/>
      <c r="BB335" s="277"/>
      <c r="BC335" s="277"/>
      <c r="BD335" s="277"/>
      <c r="BE335" s="277"/>
      <c r="BF335" s="277"/>
      <c r="BG335" s="277"/>
      <c r="BH335" s="277"/>
      <c r="BI335" s="277"/>
      <c r="BJ335" s="277"/>
      <c r="BK335" s="277"/>
      <c r="BL335" s="277"/>
      <c r="BM335" s="277"/>
      <c r="BN335" s="277"/>
      <c r="BO335" s="277"/>
      <c r="BP335" s="277"/>
      <c r="BQ335" s="277"/>
      <c r="BR335" s="277"/>
      <c r="BS335" s="277"/>
      <c r="BT335" s="277"/>
      <c r="BU335" s="277"/>
      <c r="BV335" s="277"/>
      <c r="BW335" s="277"/>
      <c r="BX335" s="277"/>
      <c r="BY335" s="277"/>
      <c r="BZ335" s="277"/>
      <c r="CA335" s="277"/>
      <c r="CB335" s="277"/>
      <c r="CC335" s="277"/>
      <c r="CD335" s="277"/>
      <c r="CE335" s="277"/>
      <c r="CF335" s="277"/>
      <c r="CG335" s="277"/>
      <c r="CH335" s="277"/>
      <c r="CI335" s="277"/>
      <c r="CJ335" s="277"/>
      <c r="CK335" s="277"/>
      <c r="CL335" s="277"/>
      <c r="CM335" s="277"/>
      <c r="CN335" s="277"/>
      <c r="CO335" s="277"/>
      <c r="CP335" s="277"/>
      <c r="CQ335" s="277"/>
      <c r="CR335" s="277"/>
      <c r="CS335" s="277"/>
      <c r="CT335" s="277"/>
      <c r="CU335" s="277"/>
      <c r="CV335" s="277"/>
      <c r="CW335" s="277"/>
      <c r="CX335" s="277"/>
      <c r="CY335" s="277"/>
      <c r="CZ335" s="277"/>
      <c r="DA335" s="277"/>
      <c r="DB335" s="277"/>
    </row>
    <row r="336" spans="1:106" s="293" customFormat="1" ht="12.75">
      <c r="A336" s="271"/>
      <c r="B336" s="271"/>
      <c r="C336" s="271"/>
      <c r="D336" s="271"/>
      <c r="E336" s="271"/>
      <c r="F336" s="271"/>
      <c r="G336" s="271" t="s">
        <v>4392</v>
      </c>
      <c r="H336" s="300">
        <v>20</v>
      </c>
      <c r="I336" s="271"/>
      <c r="J336" s="271"/>
      <c r="K336" s="271"/>
      <c r="L336" s="271"/>
      <c r="M336" s="271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  <c r="X336" s="277"/>
      <c r="Y336" s="277"/>
      <c r="Z336" s="277"/>
      <c r="AA336" s="277"/>
      <c r="AB336" s="277"/>
      <c r="AC336" s="277"/>
      <c r="AD336" s="277"/>
      <c r="AE336" s="277"/>
      <c r="AF336" s="277"/>
      <c r="AG336" s="277"/>
      <c r="AH336" s="277"/>
      <c r="AI336" s="277"/>
      <c r="AJ336" s="277"/>
      <c r="AK336" s="277"/>
      <c r="AL336" s="277"/>
      <c r="AM336" s="277"/>
      <c r="AN336" s="277"/>
      <c r="AO336" s="277"/>
      <c r="AP336" s="277"/>
      <c r="AQ336" s="277"/>
      <c r="AR336" s="277"/>
      <c r="AS336" s="277"/>
      <c r="AT336" s="277"/>
      <c r="AU336" s="277"/>
      <c r="AV336" s="277"/>
      <c r="AW336" s="277"/>
      <c r="AX336" s="277"/>
      <c r="AY336" s="277"/>
      <c r="AZ336" s="277"/>
      <c r="BA336" s="277"/>
      <c r="BB336" s="277"/>
      <c r="BC336" s="277"/>
      <c r="BD336" s="277"/>
      <c r="BE336" s="277"/>
      <c r="BF336" s="277"/>
      <c r="BG336" s="277"/>
      <c r="BH336" s="277"/>
      <c r="BI336" s="277"/>
      <c r="BJ336" s="277"/>
      <c r="BK336" s="277"/>
      <c r="BL336" s="277"/>
      <c r="BM336" s="277"/>
      <c r="BN336" s="277"/>
      <c r="BO336" s="277"/>
      <c r="BP336" s="277"/>
      <c r="BQ336" s="277"/>
      <c r="BR336" s="277"/>
      <c r="BS336" s="277"/>
      <c r="BT336" s="277"/>
      <c r="BU336" s="277"/>
      <c r="BV336" s="277"/>
      <c r="BW336" s="277"/>
      <c r="BX336" s="277"/>
      <c r="BY336" s="277"/>
      <c r="BZ336" s="277"/>
      <c r="CA336" s="277"/>
      <c r="CB336" s="277"/>
      <c r="CC336" s="277"/>
      <c r="CD336" s="277"/>
      <c r="CE336" s="277"/>
      <c r="CF336" s="277"/>
      <c r="CG336" s="277"/>
      <c r="CH336" s="277"/>
      <c r="CI336" s="277"/>
      <c r="CJ336" s="277"/>
      <c r="CK336" s="277"/>
      <c r="CL336" s="277"/>
      <c r="CM336" s="277"/>
      <c r="CN336" s="277"/>
      <c r="CO336" s="277"/>
      <c r="CP336" s="277"/>
      <c r="CQ336" s="277"/>
      <c r="CR336" s="277"/>
      <c r="CS336" s="277"/>
      <c r="CT336" s="277"/>
      <c r="CU336" s="277"/>
      <c r="CV336" s="277"/>
      <c r="CW336" s="277"/>
      <c r="CX336" s="277"/>
      <c r="CY336" s="277"/>
      <c r="CZ336" s="277"/>
      <c r="DA336" s="277"/>
      <c r="DB336" s="277"/>
    </row>
    <row r="337" spans="1:106" s="293" customFormat="1" ht="25.5">
      <c r="A337" s="271">
        <v>196</v>
      </c>
      <c r="B337" s="271"/>
      <c r="C337" s="271" t="s">
        <v>5974</v>
      </c>
      <c r="D337" s="271" t="s">
        <v>5528</v>
      </c>
      <c r="E337" s="271" t="s">
        <v>5975</v>
      </c>
      <c r="F337" s="271" t="s">
        <v>5976</v>
      </c>
      <c r="G337" s="271" t="s">
        <v>977</v>
      </c>
      <c r="H337" s="300">
        <v>6848</v>
      </c>
      <c r="I337" s="271"/>
      <c r="J337" s="271"/>
      <c r="K337" s="272">
        <v>42626</v>
      </c>
      <c r="L337" s="271" t="s">
        <v>5977</v>
      </c>
      <c r="M337" s="271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  <c r="X337" s="277"/>
      <c r="Y337" s="277"/>
      <c r="Z337" s="277"/>
      <c r="AA337" s="277"/>
      <c r="AB337" s="277"/>
      <c r="AC337" s="277"/>
      <c r="AD337" s="277"/>
      <c r="AE337" s="277"/>
      <c r="AF337" s="277"/>
      <c r="AG337" s="277"/>
      <c r="AH337" s="277"/>
      <c r="AI337" s="277"/>
      <c r="AJ337" s="277"/>
      <c r="AK337" s="277"/>
      <c r="AL337" s="277"/>
      <c r="AM337" s="277"/>
      <c r="AN337" s="277"/>
      <c r="AO337" s="277"/>
      <c r="AP337" s="277"/>
      <c r="AQ337" s="277"/>
      <c r="AR337" s="277"/>
      <c r="AS337" s="277"/>
      <c r="AT337" s="277"/>
      <c r="AU337" s="277"/>
      <c r="AV337" s="277"/>
      <c r="AW337" s="277"/>
      <c r="AX337" s="277"/>
      <c r="AY337" s="277"/>
      <c r="AZ337" s="277"/>
      <c r="BA337" s="277"/>
      <c r="BB337" s="277"/>
      <c r="BC337" s="277"/>
      <c r="BD337" s="277"/>
      <c r="BE337" s="277"/>
      <c r="BF337" s="277"/>
      <c r="BG337" s="277"/>
      <c r="BH337" s="277"/>
      <c r="BI337" s="277"/>
      <c r="BJ337" s="277"/>
      <c r="BK337" s="277"/>
      <c r="BL337" s="277"/>
      <c r="BM337" s="277"/>
      <c r="BN337" s="277"/>
      <c r="BO337" s="277"/>
      <c r="BP337" s="277"/>
      <c r="BQ337" s="277"/>
      <c r="BR337" s="277"/>
      <c r="BS337" s="277"/>
      <c r="BT337" s="277"/>
      <c r="BU337" s="277"/>
      <c r="BV337" s="277"/>
      <c r="BW337" s="277"/>
      <c r="BX337" s="277"/>
      <c r="BY337" s="277"/>
      <c r="BZ337" s="277"/>
      <c r="CA337" s="277"/>
      <c r="CB337" s="277"/>
      <c r="CC337" s="277"/>
      <c r="CD337" s="277"/>
      <c r="CE337" s="277"/>
      <c r="CF337" s="277"/>
      <c r="CG337" s="277"/>
      <c r="CH337" s="277"/>
      <c r="CI337" s="277"/>
      <c r="CJ337" s="277"/>
      <c r="CK337" s="277"/>
      <c r="CL337" s="277"/>
      <c r="CM337" s="277"/>
      <c r="CN337" s="277"/>
      <c r="CO337" s="277"/>
      <c r="CP337" s="277"/>
      <c r="CQ337" s="277"/>
      <c r="CR337" s="277"/>
      <c r="CS337" s="277"/>
      <c r="CT337" s="277"/>
      <c r="CU337" s="277"/>
      <c r="CV337" s="277"/>
      <c r="CW337" s="277"/>
      <c r="CX337" s="277"/>
      <c r="CY337" s="277"/>
      <c r="CZ337" s="277"/>
      <c r="DA337" s="277"/>
      <c r="DB337" s="277"/>
    </row>
    <row r="338" spans="1:106" s="293" customFormat="1" ht="25.5">
      <c r="A338" s="271">
        <v>198</v>
      </c>
      <c r="B338" s="271"/>
      <c r="C338" s="271" t="s">
        <v>5978</v>
      </c>
      <c r="D338" s="271" t="s">
        <v>5528</v>
      </c>
      <c r="E338" s="271" t="s">
        <v>5979</v>
      </c>
      <c r="F338" s="271" t="s">
        <v>5980</v>
      </c>
      <c r="G338" s="271" t="s">
        <v>4392</v>
      </c>
      <c r="H338" s="300">
        <v>11700</v>
      </c>
      <c r="I338" s="271"/>
      <c r="J338" s="271"/>
      <c r="K338" s="272">
        <v>42626</v>
      </c>
      <c r="L338" s="271" t="s">
        <v>5981</v>
      </c>
      <c r="M338" s="271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  <c r="X338" s="277"/>
      <c r="Y338" s="277"/>
      <c r="Z338" s="277"/>
      <c r="AA338" s="277"/>
      <c r="AB338" s="277"/>
      <c r="AC338" s="277"/>
      <c r="AD338" s="277"/>
      <c r="AE338" s="277"/>
      <c r="AF338" s="277"/>
      <c r="AG338" s="277"/>
      <c r="AH338" s="277"/>
      <c r="AI338" s="277"/>
      <c r="AJ338" s="277"/>
      <c r="AK338" s="277"/>
      <c r="AL338" s="277"/>
      <c r="AM338" s="277"/>
      <c r="AN338" s="277"/>
      <c r="AO338" s="277"/>
      <c r="AP338" s="277"/>
      <c r="AQ338" s="277"/>
      <c r="AR338" s="277"/>
      <c r="AS338" s="277"/>
      <c r="AT338" s="277"/>
      <c r="AU338" s="277"/>
      <c r="AV338" s="277"/>
      <c r="AW338" s="277"/>
      <c r="AX338" s="277"/>
      <c r="AY338" s="277"/>
      <c r="AZ338" s="277"/>
      <c r="BA338" s="277"/>
      <c r="BB338" s="277"/>
      <c r="BC338" s="277"/>
      <c r="BD338" s="277"/>
      <c r="BE338" s="277"/>
      <c r="BF338" s="277"/>
      <c r="BG338" s="277"/>
      <c r="BH338" s="277"/>
      <c r="BI338" s="277"/>
      <c r="BJ338" s="277"/>
      <c r="BK338" s="277"/>
      <c r="BL338" s="277"/>
      <c r="BM338" s="277"/>
      <c r="BN338" s="277"/>
      <c r="BO338" s="277"/>
      <c r="BP338" s="277"/>
      <c r="BQ338" s="277"/>
      <c r="BR338" s="277"/>
      <c r="BS338" s="277"/>
      <c r="BT338" s="277"/>
      <c r="BU338" s="277"/>
      <c r="BV338" s="277"/>
      <c r="BW338" s="277"/>
      <c r="BX338" s="277"/>
      <c r="BY338" s="277"/>
      <c r="BZ338" s="277"/>
      <c r="CA338" s="277"/>
      <c r="CB338" s="277"/>
      <c r="CC338" s="277"/>
      <c r="CD338" s="277"/>
      <c r="CE338" s="277"/>
      <c r="CF338" s="277"/>
      <c r="CG338" s="277"/>
      <c r="CH338" s="277"/>
      <c r="CI338" s="277"/>
      <c r="CJ338" s="277"/>
      <c r="CK338" s="277"/>
      <c r="CL338" s="277"/>
      <c r="CM338" s="277"/>
      <c r="CN338" s="277"/>
      <c r="CO338" s="277"/>
      <c r="CP338" s="277"/>
      <c r="CQ338" s="277"/>
      <c r="CR338" s="277"/>
      <c r="CS338" s="277"/>
      <c r="CT338" s="277"/>
      <c r="CU338" s="277"/>
      <c r="CV338" s="277"/>
      <c r="CW338" s="277"/>
      <c r="CX338" s="277"/>
      <c r="CY338" s="277"/>
      <c r="CZ338" s="277"/>
      <c r="DA338" s="277"/>
      <c r="DB338" s="277"/>
    </row>
    <row r="339" spans="1:106" s="293" customFormat="1" ht="25.5">
      <c r="A339" s="271">
        <v>199</v>
      </c>
      <c r="B339" s="271"/>
      <c r="C339" s="271" t="s">
        <v>5982</v>
      </c>
      <c r="D339" s="271" t="s">
        <v>5943</v>
      </c>
      <c r="E339" s="271" t="s">
        <v>5578</v>
      </c>
      <c r="F339" s="271" t="s">
        <v>5983</v>
      </c>
      <c r="G339" s="271" t="s">
        <v>3748</v>
      </c>
      <c r="H339" s="300">
        <v>200</v>
      </c>
      <c r="I339" s="271"/>
      <c r="J339" s="271"/>
      <c r="K339" s="272">
        <v>42627</v>
      </c>
      <c r="L339" s="271" t="s">
        <v>5984</v>
      </c>
      <c r="M339" s="271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  <c r="AA339" s="277"/>
      <c r="AB339" s="277"/>
      <c r="AC339" s="277"/>
      <c r="AD339" s="277"/>
      <c r="AE339" s="277"/>
      <c r="AF339" s="277"/>
      <c r="AG339" s="277"/>
      <c r="AH339" s="277"/>
      <c r="AI339" s="277"/>
      <c r="AJ339" s="277"/>
      <c r="AK339" s="277"/>
      <c r="AL339" s="277"/>
      <c r="AM339" s="277"/>
      <c r="AN339" s="277"/>
      <c r="AO339" s="277"/>
      <c r="AP339" s="277"/>
      <c r="AQ339" s="277"/>
      <c r="AR339" s="277"/>
      <c r="AS339" s="277"/>
      <c r="AT339" s="277"/>
      <c r="AU339" s="277"/>
      <c r="AV339" s="277"/>
      <c r="AW339" s="277"/>
      <c r="AX339" s="277"/>
      <c r="AY339" s="277"/>
      <c r="AZ339" s="277"/>
      <c r="BA339" s="277"/>
      <c r="BB339" s="277"/>
      <c r="BC339" s="277"/>
      <c r="BD339" s="277"/>
      <c r="BE339" s="277"/>
      <c r="BF339" s="277"/>
      <c r="BG339" s="277"/>
      <c r="BH339" s="277"/>
      <c r="BI339" s="277"/>
      <c r="BJ339" s="277"/>
      <c r="BK339" s="277"/>
      <c r="BL339" s="277"/>
      <c r="BM339" s="277"/>
      <c r="BN339" s="277"/>
      <c r="BO339" s="277"/>
      <c r="BP339" s="277"/>
      <c r="BQ339" s="277"/>
      <c r="BR339" s="277"/>
      <c r="BS339" s="277"/>
      <c r="BT339" s="277"/>
      <c r="BU339" s="277"/>
      <c r="BV339" s="277"/>
      <c r="BW339" s="277"/>
      <c r="BX339" s="277"/>
      <c r="BY339" s="277"/>
      <c r="BZ339" s="277"/>
      <c r="CA339" s="277"/>
      <c r="CB339" s="277"/>
      <c r="CC339" s="277"/>
      <c r="CD339" s="277"/>
      <c r="CE339" s="277"/>
      <c r="CF339" s="277"/>
      <c r="CG339" s="277"/>
      <c r="CH339" s="277"/>
      <c r="CI339" s="277"/>
      <c r="CJ339" s="277"/>
      <c r="CK339" s="277"/>
      <c r="CL339" s="277"/>
      <c r="CM339" s="277"/>
      <c r="CN339" s="277"/>
      <c r="CO339" s="277"/>
      <c r="CP339" s="277"/>
      <c r="CQ339" s="277"/>
      <c r="CR339" s="277"/>
      <c r="CS339" s="277"/>
      <c r="CT339" s="277"/>
      <c r="CU339" s="277"/>
      <c r="CV339" s="277"/>
      <c r="CW339" s="277"/>
      <c r="CX339" s="277"/>
      <c r="CY339" s="277"/>
      <c r="CZ339" s="277"/>
      <c r="DA339" s="277"/>
      <c r="DB339" s="277"/>
    </row>
    <row r="340" spans="1:106" s="293" customFormat="1" ht="12.75">
      <c r="A340" s="271"/>
      <c r="B340" s="271"/>
      <c r="C340" s="271"/>
      <c r="D340" s="271"/>
      <c r="E340" s="271"/>
      <c r="F340" s="271"/>
      <c r="G340" s="271" t="s">
        <v>977</v>
      </c>
      <c r="H340" s="300">
        <v>3000</v>
      </c>
      <c r="I340" s="271"/>
      <c r="J340" s="271"/>
      <c r="K340" s="272"/>
      <c r="L340" s="271"/>
      <c r="M340" s="271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  <c r="X340" s="277"/>
      <c r="Y340" s="277"/>
      <c r="Z340" s="277"/>
      <c r="AA340" s="277"/>
      <c r="AB340" s="277"/>
      <c r="AC340" s="277"/>
      <c r="AD340" s="277"/>
      <c r="AE340" s="277"/>
      <c r="AF340" s="277"/>
      <c r="AG340" s="277"/>
      <c r="AH340" s="277"/>
      <c r="AI340" s="277"/>
      <c r="AJ340" s="277"/>
      <c r="AK340" s="277"/>
      <c r="AL340" s="277"/>
      <c r="AM340" s="277"/>
      <c r="AN340" s="277"/>
      <c r="AO340" s="277"/>
      <c r="AP340" s="277"/>
      <c r="AQ340" s="277"/>
      <c r="AR340" s="277"/>
      <c r="AS340" s="277"/>
      <c r="AT340" s="277"/>
      <c r="AU340" s="277"/>
      <c r="AV340" s="277"/>
      <c r="AW340" s="277"/>
      <c r="AX340" s="277"/>
      <c r="AY340" s="277"/>
      <c r="AZ340" s="277"/>
      <c r="BA340" s="277"/>
      <c r="BB340" s="277"/>
      <c r="BC340" s="277"/>
      <c r="BD340" s="277"/>
      <c r="BE340" s="277"/>
      <c r="BF340" s="277"/>
      <c r="BG340" s="277"/>
      <c r="BH340" s="277"/>
      <c r="BI340" s="277"/>
      <c r="BJ340" s="277"/>
      <c r="BK340" s="277"/>
      <c r="BL340" s="277"/>
      <c r="BM340" s="277"/>
      <c r="BN340" s="277"/>
      <c r="BO340" s="277"/>
      <c r="BP340" s="277"/>
      <c r="BQ340" s="277"/>
      <c r="BR340" s="277"/>
      <c r="BS340" s="277"/>
      <c r="BT340" s="277"/>
      <c r="BU340" s="277"/>
      <c r="BV340" s="277"/>
      <c r="BW340" s="277"/>
      <c r="BX340" s="277"/>
      <c r="BY340" s="277"/>
      <c r="BZ340" s="277"/>
      <c r="CA340" s="277"/>
      <c r="CB340" s="277"/>
      <c r="CC340" s="277"/>
      <c r="CD340" s="277"/>
      <c r="CE340" s="277"/>
      <c r="CF340" s="277"/>
      <c r="CG340" s="277"/>
      <c r="CH340" s="277"/>
      <c r="CI340" s="277"/>
      <c r="CJ340" s="277"/>
      <c r="CK340" s="277"/>
      <c r="CL340" s="277"/>
      <c r="CM340" s="277"/>
      <c r="CN340" s="277"/>
      <c r="CO340" s="277"/>
      <c r="CP340" s="277"/>
      <c r="CQ340" s="277"/>
      <c r="CR340" s="277"/>
      <c r="CS340" s="277"/>
      <c r="CT340" s="277"/>
      <c r="CU340" s="277"/>
      <c r="CV340" s="277"/>
      <c r="CW340" s="277"/>
      <c r="CX340" s="277"/>
      <c r="CY340" s="277"/>
      <c r="CZ340" s="277"/>
      <c r="DA340" s="277"/>
      <c r="DB340" s="277"/>
    </row>
    <row r="341" spans="1:106" s="293" customFormat="1" ht="25.5">
      <c r="A341" s="271">
        <v>200</v>
      </c>
      <c r="B341" s="271"/>
      <c r="C341" s="271" t="s">
        <v>5985</v>
      </c>
      <c r="D341" s="271" t="s">
        <v>5365</v>
      </c>
      <c r="E341" s="271" t="s">
        <v>5986</v>
      </c>
      <c r="F341" s="271" t="s">
        <v>5987</v>
      </c>
      <c r="G341" s="271" t="s">
        <v>3748</v>
      </c>
      <c r="H341" s="300">
        <v>200</v>
      </c>
      <c r="I341" s="271"/>
      <c r="J341" s="271"/>
      <c r="K341" s="272">
        <v>42627</v>
      </c>
      <c r="L341" s="271" t="s">
        <v>5988</v>
      </c>
      <c r="M341" s="271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  <c r="X341" s="277"/>
      <c r="Y341" s="277"/>
      <c r="Z341" s="277"/>
      <c r="AA341" s="277"/>
      <c r="AB341" s="277"/>
      <c r="AC341" s="277"/>
      <c r="AD341" s="277"/>
      <c r="AE341" s="277"/>
      <c r="AF341" s="277"/>
      <c r="AG341" s="277"/>
      <c r="AH341" s="277"/>
      <c r="AI341" s="277"/>
      <c r="AJ341" s="277"/>
      <c r="AK341" s="277"/>
      <c r="AL341" s="277"/>
      <c r="AM341" s="277"/>
      <c r="AN341" s="277"/>
      <c r="AO341" s="277"/>
      <c r="AP341" s="277"/>
      <c r="AQ341" s="277"/>
      <c r="AR341" s="277"/>
      <c r="AS341" s="277"/>
      <c r="AT341" s="277"/>
      <c r="AU341" s="277"/>
      <c r="AV341" s="277"/>
      <c r="AW341" s="277"/>
      <c r="AX341" s="277"/>
      <c r="AY341" s="277"/>
      <c r="AZ341" s="277"/>
      <c r="BA341" s="277"/>
      <c r="BB341" s="277"/>
      <c r="BC341" s="277"/>
      <c r="BD341" s="277"/>
      <c r="BE341" s="277"/>
      <c r="BF341" s="277"/>
      <c r="BG341" s="277"/>
      <c r="BH341" s="277"/>
      <c r="BI341" s="277"/>
      <c r="BJ341" s="277"/>
      <c r="BK341" s="277"/>
      <c r="BL341" s="277"/>
      <c r="BM341" s="277"/>
      <c r="BN341" s="277"/>
      <c r="BO341" s="277"/>
      <c r="BP341" s="277"/>
      <c r="BQ341" s="277"/>
      <c r="BR341" s="277"/>
      <c r="BS341" s="277"/>
      <c r="BT341" s="277"/>
      <c r="BU341" s="277"/>
      <c r="BV341" s="277"/>
      <c r="BW341" s="277"/>
      <c r="BX341" s="277"/>
      <c r="BY341" s="277"/>
      <c r="BZ341" s="277"/>
      <c r="CA341" s="277"/>
      <c r="CB341" s="277"/>
      <c r="CC341" s="277"/>
      <c r="CD341" s="277"/>
      <c r="CE341" s="277"/>
      <c r="CF341" s="277"/>
      <c r="CG341" s="277"/>
      <c r="CH341" s="277"/>
      <c r="CI341" s="277"/>
      <c r="CJ341" s="277"/>
      <c r="CK341" s="277"/>
      <c r="CL341" s="277"/>
      <c r="CM341" s="277"/>
      <c r="CN341" s="277"/>
      <c r="CO341" s="277"/>
      <c r="CP341" s="277"/>
      <c r="CQ341" s="277"/>
      <c r="CR341" s="277"/>
      <c r="CS341" s="277"/>
      <c r="CT341" s="277"/>
      <c r="CU341" s="277"/>
      <c r="CV341" s="277"/>
      <c r="CW341" s="277"/>
      <c r="CX341" s="277"/>
      <c r="CY341" s="277"/>
      <c r="CZ341" s="277"/>
      <c r="DA341" s="277"/>
      <c r="DB341" s="277"/>
    </row>
    <row r="342" spans="1:106" s="293" customFormat="1" ht="12.75">
      <c r="A342" s="271"/>
      <c r="B342" s="271"/>
      <c r="C342" s="271"/>
      <c r="D342" s="271"/>
      <c r="E342" s="271"/>
      <c r="F342" s="271"/>
      <c r="G342" s="271" t="s">
        <v>977</v>
      </c>
      <c r="H342" s="300">
        <v>5000</v>
      </c>
      <c r="I342" s="271"/>
      <c r="J342" s="271"/>
      <c r="K342" s="272"/>
      <c r="L342" s="271"/>
      <c r="M342" s="271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7"/>
      <c r="Z342" s="277"/>
      <c r="AA342" s="277"/>
      <c r="AB342" s="277"/>
      <c r="AC342" s="277"/>
      <c r="AD342" s="277"/>
      <c r="AE342" s="277"/>
      <c r="AF342" s="277"/>
      <c r="AG342" s="277"/>
      <c r="AH342" s="277"/>
      <c r="AI342" s="277"/>
      <c r="AJ342" s="277"/>
      <c r="AK342" s="277"/>
      <c r="AL342" s="277"/>
      <c r="AM342" s="277"/>
      <c r="AN342" s="277"/>
      <c r="AO342" s="277"/>
      <c r="AP342" s="277"/>
      <c r="AQ342" s="277"/>
      <c r="AR342" s="277"/>
      <c r="AS342" s="277"/>
      <c r="AT342" s="277"/>
      <c r="AU342" s="277"/>
      <c r="AV342" s="277"/>
      <c r="AW342" s="277"/>
      <c r="AX342" s="277"/>
      <c r="AY342" s="277"/>
      <c r="AZ342" s="277"/>
      <c r="BA342" s="277"/>
      <c r="BB342" s="277"/>
      <c r="BC342" s="277"/>
      <c r="BD342" s="277"/>
      <c r="BE342" s="277"/>
      <c r="BF342" s="277"/>
      <c r="BG342" s="277"/>
      <c r="BH342" s="277"/>
      <c r="BI342" s="277"/>
      <c r="BJ342" s="277"/>
      <c r="BK342" s="277"/>
      <c r="BL342" s="277"/>
      <c r="BM342" s="277"/>
      <c r="BN342" s="277"/>
      <c r="BO342" s="277"/>
      <c r="BP342" s="277"/>
      <c r="BQ342" s="277"/>
      <c r="BR342" s="277"/>
      <c r="BS342" s="277"/>
      <c r="BT342" s="277"/>
      <c r="BU342" s="277"/>
      <c r="BV342" s="277"/>
      <c r="BW342" s="277"/>
      <c r="BX342" s="277"/>
      <c r="BY342" s="277"/>
      <c r="BZ342" s="277"/>
      <c r="CA342" s="277"/>
      <c r="CB342" s="277"/>
      <c r="CC342" s="277"/>
      <c r="CD342" s="277"/>
      <c r="CE342" s="277"/>
      <c r="CF342" s="277"/>
      <c r="CG342" s="277"/>
      <c r="CH342" s="277"/>
      <c r="CI342" s="277"/>
      <c r="CJ342" s="277"/>
      <c r="CK342" s="277"/>
      <c r="CL342" s="277"/>
      <c r="CM342" s="277"/>
      <c r="CN342" s="277"/>
      <c r="CO342" s="277"/>
      <c r="CP342" s="277"/>
      <c r="CQ342" s="277"/>
      <c r="CR342" s="277"/>
      <c r="CS342" s="277"/>
      <c r="CT342" s="277"/>
      <c r="CU342" s="277"/>
      <c r="CV342" s="277"/>
      <c r="CW342" s="277"/>
      <c r="CX342" s="277"/>
      <c r="CY342" s="277"/>
      <c r="CZ342" s="277"/>
      <c r="DA342" s="277"/>
      <c r="DB342" s="277"/>
    </row>
    <row r="343" spans="1:106" s="293" customFormat="1" ht="25.5">
      <c r="A343" s="271">
        <v>201</v>
      </c>
      <c r="B343" s="271"/>
      <c r="C343" s="271" t="s">
        <v>617</v>
      </c>
      <c r="D343" s="271" t="s">
        <v>5377</v>
      </c>
      <c r="E343" s="271" t="s">
        <v>5989</v>
      </c>
      <c r="F343" s="271" t="s">
        <v>5990</v>
      </c>
      <c r="G343" s="271" t="s">
        <v>3748</v>
      </c>
      <c r="H343" s="300">
        <v>1496</v>
      </c>
      <c r="I343" s="271"/>
      <c r="J343" s="271"/>
      <c r="K343" s="272">
        <v>42626</v>
      </c>
      <c r="L343" s="271" t="s">
        <v>5991</v>
      </c>
      <c r="M343" s="271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  <c r="X343" s="277"/>
      <c r="Y343" s="277"/>
      <c r="Z343" s="277"/>
      <c r="AA343" s="277"/>
      <c r="AB343" s="277"/>
      <c r="AC343" s="277"/>
      <c r="AD343" s="277"/>
      <c r="AE343" s="277"/>
      <c r="AF343" s="277"/>
      <c r="AG343" s="277"/>
      <c r="AH343" s="277"/>
      <c r="AI343" s="277"/>
      <c r="AJ343" s="277"/>
      <c r="AK343" s="277"/>
      <c r="AL343" s="277"/>
      <c r="AM343" s="277"/>
      <c r="AN343" s="277"/>
      <c r="AO343" s="277"/>
      <c r="AP343" s="277"/>
      <c r="AQ343" s="277"/>
      <c r="AR343" s="277"/>
      <c r="AS343" s="277"/>
      <c r="AT343" s="277"/>
      <c r="AU343" s="277"/>
      <c r="AV343" s="277"/>
      <c r="AW343" s="277"/>
      <c r="AX343" s="277"/>
      <c r="AY343" s="277"/>
      <c r="AZ343" s="277"/>
      <c r="BA343" s="277"/>
      <c r="BB343" s="277"/>
      <c r="BC343" s="277"/>
      <c r="BD343" s="277"/>
      <c r="BE343" s="277"/>
      <c r="BF343" s="277"/>
      <c r="BG343" s="277"/>
      <c r="BH343" s="277"/>
      <c r="BI343" s="277"/>
      <c r="BJ343" s="277"/>
      <c r="BK343" s="277"/>
      <c r="BL343" s="277"/>
      <c r="BM343" s="277"/>
      <c r="BN343" s="277"/>
      <c r="BO343" s="277"/>
      <c r="BP343" s="277"/>
      <c r="BQ343" s="277"/>
      <c r="BR343" s="277"/>
      <c r="BS343" s="277"/>
      <c r="BT343" s="277"/>
      <c r="BU343" s="277"/>
      <c r="BV343" s="277"/>
      <c r="BW343" s="277"/>
      <c r="BX343" s="277"/>
      <c r="BY343" s="277"/>
      <c r="BZ343" s="277"/>
      <c r="CA343" s="277"/>
      <c r="CB343" s="277"/>
      <c r="CC343" s="277"/>
      <c r="CD343" s="277"/>
      <c r="CE343" s="277"/>
      <c r="CF343" s="277"/>
      <c r="CG343" s="277"/>
      <c r="CH343" s="277"/>
      <c r="CI343" s="277"/>
      <c r="CJ343" s="277"/>
      <c r="CK343" s="277"/>
      <c r="CL343" s="277"/>
      <c r="CM343" s="277"/>
      <c r="CN343" s="277"/>
      <c r="CO343" s="277"/>
      <c r="CP343" s="277"/>
      <c r="CQ343" s="277"/>
      <c r="CR343" s="277"/>
      <c r="CS343" s="277"/>
      <c r="CT343" s="277"/>
      <c r="CU343" s="277"/>
      <c r="CV343" s="277"/>
      <c r="CW343" s="277"/>
      <c r="CX343" s="277"/>
      <c r="CY343" s="277"/>
      <c r="CZ343" s="277"/>
      <c r="DA343" s="277"/>
      <c r="DB343" s="277"/>
    </row>
    <row r="344" spans="1:106" s="293" customFormat="1" ht="25.5">
      <c r="A344" s="271">
        <v>203</v>
      </c>
      <c r="B344" s="271"/>
      <c r="C344" s="271" t="s">
        <v>5992</v>
      </c>
      <c r="D344" s="271" t="s">
        <v>5351</v>
      </c>
      <c r="E344" s="271" t="s">
        <v>5578</v>
      </c>
      <c r="F344" s="271" t="s">
        <v>5993</v>
      </c>
      <c r="G344" s="271" t="s">
        <v>3748</v>
      </c>
      <c r="H344" s="300">
        <v>200</v>
      </c>
      <c r="I344" s="271"/>
      <c r="J344" s="271"/>
      <c r="K344" s="272">
        <v>42626</v>
      </c>
      <c r="L344" s="271" t="s">
        <v>5994</v>
      </c>
      <c r="M344" s="271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  <c r="AA344" s="277"/>
      <c r="AB344" s="277"/>
      <c r="AC344" s="277"/>
      <c r="AD344" s="277"/>
      <c r="AE344" s="277"/>
      <c r="AF344" s="277"/>
      <c r="AG344" s="277"/>
      <c r="AH344" s="277"/>
      <c r="AI344" s="277"/>
      <c r="AJ344" s="277"/>
      <c r="AK344" s="277"/>
      <c r="AL344" s="277"/>
      <c r="AM344" s="277"/>
      <c r="AN344" s="277"/>
      <c r="AO344" s="277"/>
      <c r="AP344" s="277"/>
      <c r="AQ344" s="277"/>
      <c r="AR344" s="277"/>
      <c r="AS344" s="277"/>
      <c r="AT344" s="277"/>
      <c r="AU344" s="277"/>
      <c r="AV344" s="277"/>
      <c r="AW344" s="277"/>
      <c r="AX344" s="277"/>
      <c r="AY344" s="277"/>
      <c r="AZ344" s="277"/>
      <c r="BA344" s="277"/>
      <c r="BB344" s="277"/>
      <c r="BC344" s="277"/>
      <c r="BD344" s="277"/>
      <c r="BE344" s="277"/>
      <c r="BF344" s="277"/>
      <c r="BG344" s="277"/>
      <c r="BH344" s="277"/>
      <c r="BI344" s="277"/>
      <c r="BJ344" s="277"/>
      <c r="BK344" s="277"/>
      <c r="BL344" s="277"/>
      <c r="BM344" s="277"/>
      <c r="BN344" s="277"/>
      <c r="BO344" s="277"/>
      <c r="BP344" s="277"/>
      <c r="BQ344" s="277"/>
      <c r="BR344" s="277"/>
      <c r="BS344" s="277"/>
      <c r="BT344" s="277"/>
      <c r="BU344" s="277"/>
      <c r="BV344" s="277"/>
      <c r="BW344" s="277"/>
      <c r="BX344" s="277"/>
      <c r="BY344" s="277"/>
      <c r="BZ344" s="277"/>
      <c r="CA344" s="277"/>
      <c r="CB344" s="277"/>
      <c r="CC344" s="277"/>
      <c r="CD344" s="277"/>
      <c r="CE344" s="277"/>
      <c r="CF344" s="277"/>
      <c r="CG344" s="277"/>
      <c r="CH344" s="277"/>
      <c r="CI344" s="277"/>
      <c r="CJ344" s="277"/>
      <c r="CK344" s="277"/>
      <c r="CL344" s="277"/>
      <c r="CM344" s="277"/>
      <c r="CN344" s="277"/>
      <c r="CO344" s="277"/>
      <c r="CP344" s="277"/>
      <c r="CQ344" s="277"/>
      <c r="CR344" s="277"/>
      <c r="CS344" s="277"/>
      <c r="CT344" s="277"/>
      <c r="CU344" s="277"/>
      <c r="CV344" s="277"/>
      <c r="CW344" s="277"/>
      <c r="CX344" s="277"/>
      <c r="CY344" s="277"/>
      <c r="CZ344" s="277"/>
      <c r="DA344" s="277"/>
      <c r="DB344" s="277"/>
    </row>
    <row r="345" spans="1:106" s="293" customFormat="1" ht="12.75">
      <c r="A345" s="271"/>
      <c r="B345" s="271"/>
      <c r="C345" s="271"/>
      <c r="D345" s="271"/>
      <c r="E345" s="271"/>
      <c r="F345" s="271"/>
      <c r="G345" s="271" t="s">
        <v>977</v>
      </c>
      <c r="H345" s="300">
        <v>3000</v>
      </c>
      <c r="I345" s="271"/>
      <c r="J345" s="271"/>
      <c r="K345" s="272"/>
      <c r="L345" s="271"/>
      <c r="M345" s="271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  <c r="X345" s="277"/>
      <c r="Y345" s="277"/>
      <c r="Z345" s="277"/>
      <c r="AA345" s="277"/>
      <c r="AB345" s="277"/>
      <c r="AC345" s="277"/>
      <c r="AD345" s="277"/>
      <c r="AE345" s="277"/>
      <c r="AF345" s="277"/>
      <c r="AG345" s="277"/>
      <c r="AH345" s="277"/>
      <c r="AI345" s="277"/>
      <c r="AJ345" s="277"/>
      <c r="AK345" s="277"/>
      <c r="AL345" s="277"/>
      <c r="AM345" s="277"/>
      <c r="AN345" s="277"/>
      <c r="AO345" s="277"/>
      <c r="AP345" s="277"/>
      <c r="AQ345" s="277"/>
      <c r="AR345" s="277"/>
      <c r="AS345" s="277"/>
      <c r="AT345" s="277"/>
      <c r="AU345" s="277"/>
      <c r="AV345" s="277"/>
      <c r="AW345" s="277"/>
      <c r="AX345" s="277"/>
      <c r="AY345" s="277"/>
      <c r="AZ345" s="277"/>
      <c r="BA345" s="277"/>
      <c r="BB345" s="277"/>
      <c r="BC345" s="277"/>
      <c r="BD345" s="277"/>
      <c r="BE345" s="277"/>
      <c r="BF345" s="277"/>
      <c r="BG345" s="277"/>
      <c r="BH345" s="277"/>
      <c r="BI345" s="277"/>
      <c r="BJ345" s="277"/>
      <c r="BK345" s="277"/>
      <c r="BL345" s="277"/>
      <c r="BM345" s="277"/>
      <c r="BN345" s="277"/>
      <c r="BO345" s="277"/>
      <c r="BP345" s="277"/>
      <c r="BQ345" s="277"/>
      <c r="BR345" s="277"/>
      <c r="BS345" s="277"/>
      <c r="BT345" s="277"/>
      <c r="BU345" s="277"/>
      <c r="BV345" s="277"/>
      <c r="BW345" s="277"/>
      <c r="BX345" s="277"/>
      <c r="BY345" s="277"/>
      <c r="BZ345" s="277"/>
      <c r="CA345" s="277"/>
      <c r="CB345" s="277"/>
      <c r="CC345" s="277"/>
      <c r="CD345" s="277"/>
      <c r="CE345" s="277"/>
      <c r="CF345" s="277"/>
      <c r="CG345" s="277"/>
      <c r="CH345" s="277"/>
      <c r="CI345" s="277"/>
      <c r="CJ345" s="277"/>
      <c r="CK345" s="277"/>
      <c r="CL345" s="277"/>
      <c r="CM345" s="277"/>
      <c r="CN345" s="277"/>
      <c r="CO345" s="277"/>
      <c r="CP345" s="277"/>
      <c r="CQ345" s="277"/>
      <c r="CR345" s="277"/>
      <c r="CS345" s="277"/>
      <c r="CT345" s="277"/>
      <c r="CU345" s="277"/>
      <c r="CV345" s="277"/>
      <c r="CW345" s="277"/>
      <c r="CX345" s="277"/>
      <c r="CY345" s="277"/>
      <c r="CZ345" s="277"/>
      <c r="DA345" s="277"/>
      <c r="DB345" s="277"/>
    </row>
    <row r="346" spans="1:106" s="293" customFormat="1" ht="25.5">
      <c r="A346" s="271">
        <v>204</v>
      </c>
      <c r="B346" s="271"/>
      <c r="C346" s="271" t="s">
        <v>5995</v>
      </c>
      <c r="D346" s="271" t="s">
        <v>5622</v>
      </c>
      <c r="E346" s="271" t="s">
        <v>5578</v>
      </c>
      <c r="F346" s="271" t="s">
        <v>5996</v>
      </c>
      <c r="G346" s="271" t="s">
        <v>977</v>
      </c>
      <c r="H346" s="300">
        <v>5000</v>
      </c>
      <c r="I346" s="271"/>
      <c r="J346" s="271"/>
      <c r="K346" s="272">
        <v>42625</v>
      </c>
      <c r="L346" s="271" t="s">
        <v>5997</v>
      </c>
      <c r="M346" s="271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7"/>
      <c r="Z346" s="277"/>
      <c r="AA346" s="277"/>
      <c r="AB346" s="277"/>
      <c r="AC346" s="277"/>
      <c r="AD346" s="277"/>
      <c r="AE346" s="277"/>
      <c r="AF346" s="277"/>
      <c r="AG346" s="277"/>
      <c r="AH346" s="277"/>
      <c r="AI346" s="277"/>
      <c r="AJ346" s="277"/>
      <c r="AK346" s="277"/>
      <c r="AL346" s="277"/>
      <c r="AM346" s="277"/>
      <c r="AN346" s="277"/>
      <c r="AO346" s="277"/>
      <c r="AP346" s="277"/>
      <c r="AQ346" s="277"/>
      <c r="AR346" s="277"/>
      <c r="AS346" s="277"/>
      <c r="AT346" s="277"/>
      <c r="AU346" s="277"/>
      <c r="AV346" s="277"/>
      <c r="AW346" s="277"/>
      <c r="AX346" s="277"/>
      <c r="AY346" s="277"/>
      <c r="AZ346" s="277"/>
      <c r="BA346" s="277"/>
      <c r="BB346" s="277"/>
      <c r="BC346" s="277"/>
      <c r="BD346" s="277"/>
      <c r="BE346" s="277"/>
      <c r="BF346" s="277"/>
      <c r="BG346" s="277"/>
      <c r="BH346" s="277"/>
      <c r="BI346" s="277"/>
      <c r="BJ346" s="277"/>
      <c r="BK346" s="277"/>
      <c r="BL346" s="277"/>
      <c r="BM346" s="277"/>
      <c r="BN346" s="277"/>
      <c r="BO346" s="277"/>
      <c r="BP346" s="277"/>
      <c r="BQ346" s="277"/>
      <c r="BR346" s="277"/>
      <c r="BS346" s="277"/>
      <c r="BT346" s="277"/>
      <c r="BU346" s="277"/>
      <c r="BV346" s="277"/>
      <c r="BW346" s="277"/>
      <c r="BX346" s="277"/>
      <c r="BY346" s="277"/>
      <c r="BZ346" s="277"/>
      <c r="CA346" s="277"/>
      <c r="CB346" s="277"/>
      <c r="CC346" s="277"/>
      <c r="CD346" s="277"/>
      <c r="CE346" s="277"/>
      <c r="CF346" s="277"/>
      <c r="CG346" s="277"/>
      <c r="CH346" s="277"/>
      <c r="CI346" s="277"/>
      <c r="CJ346" s="277"/>
      <c r="CK346" s="277"/>
      <c r="CL346" s="277"/>
      <c r="CM346" s="277"/>
      <c r="CN346" s="277"/>
      <c r="CO346" s="277"/>
      <c r="CP346" s="277"/>
      <c r="CQ346" s="277"/>
      <c r="CR346" s="277"/>
      <c r="CS346" s="277"/>
      <c r="CT346" s="277"/>
      <c r="CU346" s="277"/>
      <c r="CV346" s="277"/>
      <c r="CW346" s="277"/>
      <c r="CX346" s="277"/>
      <c r="CY346" s="277"/>
      <c r="CZ346" s="277"/>
      <c r="DA346" s="277"/>
      <c r="DB346" s="277"/>
    </row>
    <row r="347" spans="1:106" s="293" customFormat="1" ht="25.5">
      <c r="A347" s="271">
        <v>205</v>
      </c>
      <c r="B347" s="271"/>
      <c r="C347" s="271" t="s">
        <v>5998</v>
      </c>
      <c r="D347" s="271" t="s">
        <v>5622</v>
      </c>
      <c r="E347" s="271" t="s">
        <v>5999</v>
      </c>
      <c r="F347" s="271" t="s">
        <v>6000</v>
      </c>
      <c r="G347" s="271" t="s">
        <v>977</v>
      </c>
      <c r="H347" s="300">
        <v>5000</v>
      </c>
      <c r="I347" s="271"/>
      <c r="J347" s="271"/>
      <c r="K347" s="272">
        <v>42626</v>
      </c>
      <c r="L347" s="271" t="s">
        <v>6001</v>
      </c>
      <c r="M347" s="271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  <c r="X347" s="277"/>
      <c r="Y347" s="277"/>
      <c r="Z347" s="277"/>
      <c r="AA347" s="277"/>
      <c r="AB347" s="277"/>
      <c r="AC347" s="277"/>
      <c r="AD347" s="277"/>
      <c r="AE347" s="277"/>
      <c r="AF347" s="277"/>
      <c r="AG347" s="277"/>
      <c r="AH347" s="277"/>
      <c r="AI347" s="277"/>
      <c r="AJ347" s="277"/>
      <c r="AK347" s="277"/>
      <c r="AL347" s="277"/>
      <c r="AM347" s="277"/>
      <c r="AN347" s="277"/>
      <c r="AO347" s="277"/>
      <c r="AP347" s="277"/>
      <c r="AQ347" s="277"/>
      <c r="AR347" s="277"/>
      <c r="AS347" s="277"/>
      <c r="AT347" s="277"/>
      <c r="AU347" s="277"/>
      <c r="AV347" s="277"/>
      <c r="AW347" s="277"/>
      <c r="AX347" s="277"/>
      <c r="AY347" s="277"/>
      <c r="AZ347" s="277"/>
      <c r="BA347" s="277"/>
      <c r="BB347" s="277"/>
      <c r="BC347" s="277"/>
      <c r="BD347" s="277"/>
      <c r="BE347" s="277"/>
      <c r="BF347" s="277"/>
      <c r="BG347" s="277"/>
      <c r="BH347" s="277"/>
      <c r="BI347" s="277"/>
      <c r="BJ347" s="277"/>
      <c r="BK347" s="277"/>
      <c r="BL347" s="277"/>
      <c r="BM347" s="277"/>
      <c r="BN347" s="277"/>
      <c r="BO347" s="277"/>
      <c r="BP347" s="277"/>
      <c r="BQ347" s="277"/>
      <c r="BR347" s="277"/>
      <c r="BS347" s="277"/>
      <c r="BT347" s="277"/>
      <c r="BU347" s="277"/>
      <c r="BV347" s="277"/>
      <c r="BW347" s="277"/>
      <c r="BX347" s="277"/>
      <c r="BY347" s="277"/>
      <c r="BZ347" s="277"/>
      <c r="CA347" s="277"/>
      <c r="CB347" s="277"/>
      <c r="CC347" s="277"/>
      <c r="CD347" s="277"/>
      <c r="CE347" s="277"/>
      <c r="CF347" s="277"/>
      <c r="CG347" s="277"/>
      <c r="CH347" s="277"/>
      <c r="CI347" s="277"/>
      <c r="CJ347" s="277"/>
      <c r="CK347" s="277"/>
      <c r="CL347" s="277"/>
      <c r="CM347" s="277"/>
      <c r="CN347" s="277"/>
      <c r="CO347" s="277"/>
      <c r="CP347" s="277"/>
      <c r="CQ347" s="277"/>
      <c r="CR347" s="277"/>
      <c r="CS347" s="277"/>
      <c r="CT347" s="277"/>
      <c r="CU347" s="277"/>
      <c r="CV347" s="277"/>
      <c r="CW347" s="277"/>
      <c r="CX347" s="277"/>
      <c r="CY347" s="277"/>
      <c r="CZ347" s="277"/>
      <c r="DA347" s="277"/>
      <c r="DB347" s="277"/>
    </row>
    <row r="348" spans="1:106" s="293" customFormat="1" ht="25.5">
      <c r="A348" s="271">
        <v>206</v>
      </c>
      <c r="B348" s="271"/>
      <c r="C348" s="271" t="s">
        <v>6002</v>
      </c>
      <c r="D348" s="271" t="s">
        <v>5523</v>
      </c>
      <c r="E348" s="271" t="s">
        <v>6003</v>
      </c>
      <c r="F348" s="271" t="s">
        <v>6004</v>
      </c>
      <c r="G348" s="271" t="s">
        <v>977</v>
      </c>
      <c r="H348" s="300">
        <v>5000</v>
      </c>
      <c r="I348" s="271"/>
      <c r="J348" s="271"/>
      <c r="K348" s="272">
        <v>42627</v>
      </c>
      <c r="L348" s="271" t="s">
        <v>6005</v>
      </c>
      <c r="M348" s="271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  <c r="X348" s="277"/>
      <c r="Y348" s="277"/>
      <c r="Z348" s="277"/>
      <c r="AA348" s="277"/>
      <c r="AB348" s="277"/>
      <c r="AC348" s="277"/>
      <c r="AD348" s="277"/>
      <c r="AE348" s="277"/>
      <c r="AF348" s="277"/>
      <c r="AG348" s="277"/>
      <c r="AH348" s="277"/>
      <c r="AI348" s="277"/>
      <c r="AJ348" s="277"/>
      <c r="AK348" s="277"/>
      <c r="AL348" s="277"/>
      <c r="AM348" s="277"/>
      <c r="AN348" s="277"/>
      <c r="AO348" s="277"/>
      <c r="AP348" s="277"/>
      <c r="AQ348" s="277"/>
      <c r="AR348" s="277"/>
      <c r="AS348" s="277"/>
      <c r="AT348" s="277"/>
      <c r="AU348" s="277"/>
      <c r="AV348" s="277"/>
      <c r="AW348" s="277"/>
      <c r="AX348" s="277"/>
      <c r="AY348" s="277"/>
      <c r="AZ348" s="277"/>
      <c r="BA348" s="277"/>
      <c r="BB348" s="277"/>
      <c r="BC348" s="277"/>
      <c r="BD348" s="277"/>
      <c r="BE348" s="277"/>
      <c r="BF348" s="277"/>
      <c r="BG348" s="277"/>
      <c r="BH348" s="277"/>
      <c r="BI348" s="277"/>
      <c r="BJ348" s="277"/>
      <c r="BK348" s="277"/>
      <c r="BL348" s="277"/>
      <c r="BM348" s="277"/>
      <c r="BN348" s="277"/>
      <c r="BO348" s="277"/>
      <c r="BP348" s="277"/>
      <c r="BQ348" s="277"/>
      <c r="BR348" s="277"/>
      <c r="BS348" s="277"/>
      <c r="BT348" s="277"/>
      <c r="BU348" s="277"/>
      <c r="BV348" s="277"/>
      <c r="BW348" s="277"/>
      <c r="BX348" s="277"/>
      <c r="BY348" s="277"/>
      <c r="BZ348" s="277"/>
      <c r="CA348" s="277"/>
      <c r="CB348" s="277"/>
      <c r="CC348" s="277"/>
      <c r="CD348" s="277"/>
      <c r="CE348" s="277"/>
      <c r="CF348" s="277"/>
      <c r="CG348" s="277"/>
      <c r="CH348" s="277"/>
      <c r="CI348" s="277"/>
      <c r="CJ348" s="277"/>
      <c r="CK348" s="277"/>
      <c r="CL348" s="277"/>
      <c r="CM348" s="277"/>
      <c r="CN348" s="277"/>
      <c r="CO348" s="277"/>
      <c r="CP348" s="277"/>
      <c r="CQ348" s="277"/>
      <c r="CR348" s="277"/>
      <c r="CS348" s="277"/>
      <c r="CT348" s="277"/>
      <c r="CU348" s="277"/>
      <c r="CV348" s="277"/>
      <c r="CW348" s="277"/>
      <c r="CX348" s="277"/>
      <c r="CY348" s="277"/>
      <c r="CZ348" s="277"/>
      <c r="DA348" s="277"/>
      <c r="DB348" s="277"/>
    </row>
    <row r="349" spans="1:106" s="293" customFormat="1" ht="25.5">
      <c r="A349" s="271">
        <v>209</v>
      </c>
      <c r="B349" s="271"/>
      <c r="C349" s="271" t="s">
        <v>6006</v>
      </c>
      <c r="D349" s="271" t="s">
        <v>5518</v>
      </c>
      <c r="E349" s="271" t="s">
        <v>6007</v>
      </c>
      <c r="F349" s="271" t="s">
        <v>6008</v>
      </c>
      <c r="G349" s="271" t="s">
        <v>977</v>
      </c>
      <c r="H349" s="300">
        <v>5000</v>
      </c>
      <c r="I349" s="271"/>
      <c r="J349" s="271"/>
      <c r="K349" s="272" t="s">
        <v>6009</v>
      </c>
      <c r="L349" s="271" t="s">
        <v>6010</v>
      </c>
      <c r="M349" s="271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  <c r="Z349" s="277"/>
      <c r="AA349" s="277"/>
      <c r="AB349" s="277"/>
      <c r="AC349" s="277"/>
      <c r="AD349" s="277"/>
      <c r="AE349" s="277"/>
      <c r="AF349" s="277"/>
      <c r="AG349" s="277"/>
      <c r="AH349" s="277"/>
      <c r="AI349" s="277"/>
      <c r="AJ349" s="277"/>
      <c r="AK349" s="277"/>
      <c r="AL349" s="277"/>
      <c r="AM349" s="277"/>
      <c r="AN349" s="277"/>
      <c r="AO349" s="277"/>
      <c r="AP349" s="277"/>
      <c r="AQ349" s="277"/>
      <c r="AR349" s="277"/>
      <c r="AS349" s="277"/>
      <c r="AT349" s="277"/>
      <c r="AU349" s="277"/>
      <c r="AV349" s="277"/>
      <c r="AW349" s="277"/>
      <c r="AX349" s="277"/>
      <c r="AY349" s="277"/>
      <c r="AZ349" s="277"/>
      <c r="BA349" s="277"/>
      <c r="BB349" s="277"/>
      <c r="BC349" s="277"/>
      <c r="BD349" s="277"/>
      <c r="BE349" s="277"/>
      <c r="BF349" s="277"/>
      <c r="BG349" s="277"/>
      <c r="BH349" s="277"/>
      <c r="BI349" s="277"/>
      <c r="BJ349" s="277"/>
      <c r="BK349" s="277"/>
      <c r="BL349" s="277"/>
      <c r="BM349" s="277"/>
      <c r="BN349" s="277"/>
      <c r="BO349" s="277"/>
      <c r="BP349" s="277"/>
      <c r="BQ349" s="277"/>
      <c r="BR349" s="277"/>
      <c r="BS349" s="277"/>
      <c r="BT349" s="277"/>
      <c r="BU349" s="277"/>
      <c r="BV349" s="277"/>
      <c r="BW349" s="277"/>
      <c r="BX349" s="277"/>
      <c r="BY349" s="277"/>
      <c r="BZ349" s="277"/>
      <c r="CA349" s="277"/>
      <c r="CB349" s="277"/>
      <c r="CC349" s="277"/>
      <c r="CD349" s="277"/>
      <c r="CE349" s="277"/>
      <c r="CF349" s="277"/>
      <c r="CG349" s="277"/>
      <c r="CH349" s="277"/>
      <c r="CI349" s="277"/>
      <c r="CJ349" s="277"/>
      <c r="CK349" s="277"/>
      <c r="CL349" s="277"/>
      <c r="CM349" s="277"/>
      <c r="CN349" s="277"/>
      <c r="CO349" s="277"/>
      <c r="CP349" s="277"/>
      <c r="CQ349" s="277"/>
      <c r="CR349" s="277"/>
      <c r="CS349" s="277"/>
      <c r="CT349" s="277"/>
      <c r="CU349" s="277"/>
      <c r="CV349" s="277"/>
      <c r="CW349" s="277"/>
      <c r="CX349" s="277"/>
      <c r="CY349" s="277"/>
      <c r="CZ349" s="277"/>
      <c r="DA349" s="277"/>
      <c r="DB349" s="277"/>
    </row>
    <row r="350" spans="1:106" s="293" customFormat="1" ht="25.5">
      <c r="A350" s="271"/>
      <c r="B350" s="271"/>
      <c r="C350" s="271" t="s">
        <v>6011</v>
      </c>
      <c r="D350" s="271" t="s">
        <v>5457</v>
      </c>
      <c r="E350" s="271"/>
      <c r="F350" s="271"/>
      <c r="G350" s="271" t="s">
        <v>977</v>
      </c>
      <c r="H350" s="300">
        <v>4000</v>
      </c>
      <c r="I350" s="271"/>
      <c r="J350" s="271"/>
      <c r="K350" s="272"/>
      <c r="L350" s="271"/>
      <c r="M350" s="271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  <c r="X350" s="277"/>
      <c r="Y350" s="277"/>
      <c r="Z350" s="277"/>
      <c r="AA350" s="277"/>
      <c r="AB350" s="277"/>
      <c r="AC350" s="277"/>
      <c r="AD350" s="277"/>
      <c r="AE350" s="277"/>
      <c r="AF350" s="277"/>
      <c r="AG350" s="277"/>
      <c r="AH350" s="277"/>
      <c r="AI350" s="277"/>
      <c r="AJ350" s="277"/>
      <c r="AK350" s="277"/>
      <c r="AL350" s="277"/>
      <c r="AM350" s="277"/>
      <c r="AN350" s="277"/>
      <c r="AO350" s="277"/>
      <c r="AP350" s="277"/>
      <c r="AQ350" s="277"/>
      <c r="AR350" s="277"/>
      <c r="AS350" s="277"/>
      <c r="AT350" s="277"/>
      <c r="AU350" s="277"/>
      <c r="AV350" s="277"/>
      <c r="AW350" s="277"/>
      <c r="AX350" s="277"/>
      <c r="AY350" s="277"/>
      <c r="AZ350" s="277"/>
      <c r="BA350" s="277"/>
      <c r="BB350" s="277"/>
      <c r="BC350" s="277"/>
      <c r="BD350" s="277"/>
      <c r="BE350" s="277"/>
      <c r="BF350" s="277"/>
      <c r="BG350" s="277"/>
      <c r="BH350" s="277"/>
      <c r="BI350" s="277"/>
      <c r="BJ350" s="277"/>
      <c r="BK350" s="277"/>
      <c r="BL350" s="277"/>
      <c r="BM350" s="277"/>
      <c r="BN350" s="277"/>
      <c r="BO350" s="277"/>
      <c r="BP350" s="277"/>
      <c r="BQ350" s="277"/>
      <c r="BR350" s="277"/>
      <c r="BS350" s="277"/>
      <c r="BT350" s="277"/>
      <c r="BU350" s="277"/>
      <c r="BV350" s="277"/>
      <c r="BW350" s="277"/>
      <c r="BX350" s="277"/>
      <c r="BY350" s="277"/>
      <c r="BZ350" s="277"/>
      <c r="CA350" s="277"/>
      <c r="CB350" s="277"/>
      <c r="CC350" s="277"/>
      <c r="CD350" s="277"/>
      <c r="CE350" s="277"/>
      <c r="CF350" s="277"/>
      <c r="CG350" s="277"/>
      <c r="CH350" s="277"/>
      <c r="CI350" s="277"/>
      <c r="CJ350" s="277"/>
      <c r="CK350" s="277"/>
      <c r="CL350" s="277"/>
      <c r="CM350" s="277"/>
      <c r="CN350" s="277"/>
      <c r="CO350" s="277"/>
      <c r="CP350" s="277"/>
      <c r="CQ350" s="277"/>
      <c r="CR350" s="277"/>
      <c r="CS350" s="277"/>
      <c r="CT350" s="277"/>
      <c r="CU350" s="277"/>
      <c r="CV350" s="277"/>
      <c r="CW350" s="277"/>
      <c r="CX350" s="277"/>
      <c r="CY350" s="277"/>
      <c r="CZ350" s="277"/>
      <c r="DA350" s="277"/>
      <c r="DB350" s="277"/>
    </row>
    <row r="351" spans="1:106" s="293" customFormat="1" ht="25.5">
      <c r="A351" s="271"/>
      <c r="B351" s="271"/>
      <c r="C351" s="271" t="s">
        <v>6012</v>
      </c>
      <c r="D351" s="271" t="s">
        <v>5647</v>
      </c>
      <c r="E351" s="271"/>
      <c r="F351" s="271"/>
      <c r="G351" s="271" t="s">
        <v>3748</v>
      </c>
      <c r="H351" s="300">
        <v>200</v>
      </c>
      <c r="I351" s="271"/>
      <c r="J351" s="271"/>
      <c r="K351" s="272"/>
      <c r="L351" s="271"/>
      <c r="M351" s="271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  <c r="X351" s="277"/>
      <c r="Y351" s="277"/>
      <c r="Z351" s="277"/>
      <c r="AA351" s="277"/>
      <c r="AB351" s="277"/>
      <c r="AC351" s="277"/>
      <c r="AD351" s="277"/>
      <c r="AE351" s="277"/>
      <c r="AF351" s="277"/>
      <c r="AG351" s="277"/>
      <c r="AH351" s="277"/>
      <c r="AI351" s="277"/>
      <c r="AJ351" s="277"/>
      <c r="AK351" s="277"/>
      <c r="AL351" s="277"/>
      <c r="AM351" s="277"/>
      <c r="AN351" s="277"/>
      <c r="AO351" s="277"/>
      <c r="AP351" s="277"/>
      <c r="AQ351" s="277"/>
      <c r="AR351" s="277"/>
      <c r="AS351" s="277"/>
      <c r="AT351" s="277"/>
      <c r="AU351" s="277"/>
      <c r="AV351" s="277"/>
      <c r="AW351" s="277"/>
      <c r="AX351" s="277"/>
      <c r="AY351" s="277"/>
      <c r="AZ351" s="277"/>
      <c r="BA351" s="277"/>
      <c r="BB351" s="277"/>
      <c r="BC351" s="277"/>
      <c r="BD351" s="277"/>
      <c r="BE351" s="277"/>
      <c r="BF351" s="277"/>
      <c r="BG351" s="277"/>
      <c r="BH351" s="277"/>
      <c r="BI351" s="277"/>
      <c r="BJ351" s="277"/>
      <c r="BK351" s="277"/>
      <c r="BL351" s="277"/>
      <c r="BM351" s="277"/>
      <c r="BN351" s="277"/>
      <c r="BO351" s="277"/>
      <c r="BP351" s="277"/>
      <c r="BQ351" s="277"/>
      <c r="BR351" s="277"/>
      <c r="BS351" s="277"/>
      <c r="BT351" s="277"/>
      <c r="BU351" s="277"/>
      <c r="BV351" s="277"/>
      <c r="BW351" s="277"/>
      <c r="BX351" s="277"/>
      <c r="BY351" s="277"/>
      <c r="BZ351" s="277"/>
      <c r="CA351" s="277"/>
      <c r="CB351" s="277"/>
      <c r="CC351" s="277"/>
      <c r="CD351" s="277"/>
      <c r="CE351" s="277"/>
      <c r="CF351" s="277"/>
      <c r="CG351" s="277"/>
      <c r="CH351" s="277"/>
      <c r="CI351" s="277"/>
      <c r="CJ351" s="277"/>
      <c r="CK351" s="277"/>
      <c r="CL351" s="277"/>
      <c r="CM351" s="277"/>
      <c r="CN351" s="277"/>
      <c r="CO351" s="277"/>
      <c r="CP351" s="277"/>
      <c r="CQ351" s="277"/>
      <c r="CR351" s="277"/>
      <c r="CS351" s="277"/>
      <c r="CT351" s="277"/>
      <c r="CU351" s="277"/>
      <c r="CV351" s="277"/>
      <c r="CW351" s="277"/>
      <c r="CX351" s="277"/>
      <c r="CY351" s="277"/>
      <c r="CZ351" s="277"/>
      <c r="DA351" s="277"/>
      <c r="DB351" s="277"/>
    </row>
    <row r="352" spans="1:106" s="293" customFormat="1" ht="25.5">
      <c r="A352" s="271"/>
      <c r="B352" s="271"/>
      <c r="C352" s="271" t="s">
        <v>6013</v>
      </c>
      <c r="D352" s="271" t="s">
        <v>5758</v>
      </c>
      <c r="E352" s="271"/>
      <c r="F352" s="271"/>
      <c r="G352" s="271" t="s">
        <v>989</v>
      </c>
      <c r="H352" s="300">
        <v>200</v>
      </c>
      <c r="I352" s="271"/>
      <c r="J352" s="271"/>
      <c r="K352" s="272"/>
      <c r="L352" s="271"/>
      <c r="M352" s="271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  <c r="X352" s="277"/>
      <c r="Y352" s="277"/>
      <c r="Z352" s="277"/>
      <c r="AA352" s="277"/>
      <c r="AB352" s="277"/>
      <c r="AC352" s="277"/>
      <c r="AD352" s="277"/>
      <c r="AE352" s="277"/>
      <c r="AF352" s="277"/>
      <c r="AG352" s="277"/>
      <c r="AH352" s="277"/>
      <c r="AI352" s="277"/>
      <c r="AJ352" s="277"/>
      <c r="AK352" s="277"/>
      <c r="AL352" s="277"/>
      <c r="AM352" s="277"/>
      <c r="AN352" s="277"/>
      <c r="AO352" s="277"/>
      <c r="AP352" s="277"/>
      <c r="AQ352" s="277"/>
      <c r="AR352" s="277"/>
      <c r="AS352" s="277"/>
      <c r="AT352" s="277"/>
      <c r="AU352" s="277"/>
      <c r="AV352" s="277"/>
      <c r="AW352" s="277"/>
      <c r="AX352" s="277"/>
      <c r="AY352" s="277"/>
      <c r="AZ352" s="277"/>
      <c r="BA352" s="277"/>
      <c r="BB352" s="277"/>
      <c r="BC352" s="277"/>
      <c r="BD352" s="277"/>
      <c r="BE352" s="277"/>
      <c r="BF352" s="277"/>
      <c r="BG352" s="277"/>
      <c r="BH352" s="277"/>
      <c r="BI352" s="277"/>
      <c r="BJ352" s="277"/>
      <c r="BK352" s="277"/>
      <c r="BL352" s="277"/>
      <c r="BM352" s="277"/>
      <c r="BN352" s="277"/>
      <c r="BO352" s="277"/>
      <c r="BP352" s="277"/>
      <c r="BQ352" s="277"/>
      <c r="BR352" s="277"/>
      <c r="BS352" s="277"/>
      <c r="BT352" s="277"/>
      <c r="BU352" s="277"/>
      <c r="BV352" s="277"/>
      <c r="BW352" s="277"/>
      <c r="BX352" s="277"/>
      <c r="BY352" s="277"/>
      <c r="BZ352" s="277"/>
      <c r="CA352" s="277"/>
      <c r="CB352" s="277"/>
      <c r="CC352" s="277"/>
      <c r="CD352" s="277"/>
      <c r="CE352" s="277"/>
      <c r="CF352" s="277"/>
      <c r="CG352" s="277"/>
      <c r="CH352" s="277"/>
      <c r="CI352" s="277"/>
      <c r="CJ352" s="277"/>
      <c r="CK352" s="277"/>
      <c r="CL352" s="277"/>
      <c r="CM352" s="277"/>
      <c r="CN352" s="277"/>
      <c r="CO352" s="277"/>
      <c r="CP352" s="277"/>
      <c r="CQ352" s="277"/>
      <c r="CR352" s="277"/>
      <c r="CS352" s="277"/>
      <c r="CT352" s="277"/>
      <c r="CU352" s="277"/>
      <c r="CV352" s="277"/>
      <c r="CW352" s="277"/>
      <c r="CX352" s="277"/>
      <c r="CY352" s="277"/>
      <c r="CZ352" s="277"/>
      <c r="DA352" s="277"/>
      <c r="DB352" s="277"/>
    </row>
    <row r="353" spans="1:106" s="293" customFormat="1" ht="12.75">
      <c r="A353" s="271"/>
      <c r="B353" s="271"/>
      <c r="C353" s="271"/>
      <c r="D353" s="271"/>
      <c r="E353" s="271"/>
      <c r="F353" s="271"/>
      <c r="G353" s="271" t="s">
        <v>977</v>
      </c>
      <c r="H353" s="300">
        <v>5000</v>
      </c>
      <c r="I353" s="271"/>
      <c r="J353" s="271"/>
      <c r="K353" s="272"/>
      <c r="L353" s="271"/>
      <c r="M353" s="271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  <c r="X353" s="277"/>
      <c r="Y353" s="277"/>
      <c r="Z353" s="277"/>
      <c r="AA353" s="277"/>
      <c r="AB353" s="277"/>
      <c r="AC353" s="277"/>
      <c r="AD353" s="277"/>
      <c r="AE353" s="277"/>
      <c r="AF353" s="277"/>
      <c r="AG353" s="277"/>
      <c r="AH353" s="277"/>
      <c r="AI353" s="277"/>
      <c r="AJ353" s="277"/>
      <c r="AK353" s="277"/>
      <c r="AL353" s="277"/>
      <c r="AM353" s="277"/>
      <c r="AN353" s="277"/>
      <c r="AO353" s="277"/>
      <c r="AP353" s="277"/>
      <c r="AQ353" s="277"/>
      <c r="AR353" s="277"/>
      <c r="AS353" s="277"/>
      <c r="AT353" s="277"/>
      <c r="AU353" s="277"/>
      <c r="AV353" s="277"/>
      <c r="AW353" s="277"/>
      <c r="AX353" s="277"/>
      <c r="AY353" s="277"/>
      <c r="AZ353" s="277"/>
      <c r="BA353" s="277"/>
      <c r="BB353" s="277"/>
      <c r="BC353" s="277"/>
      <c r="BD353" s="277"/>
      <c r="BE353" s="277"/>
      <c r="BF353" s="277"/>
      <c r="BG353" s="277"/>
      <c r="BH353" s="277"/>
      <c r="BI353" s="277"/>
      <c r="BJ353" s="277"/>
      <c r="BK353" s="277"/>
      <c r="BL353" s="277"/>
      <c r="BM353" s="277"/>
      <c r="BN353" s="277"/>
      <c r="BO353" s="277"/>
      <c r="BP353" s="277"/>
      <c r="BQ353" s="277"/>
      <c r="BR353" s="277"/>
      <c r="BS353" s="277"/>
      <c r="BT353" s="277"/>
      <c r="BU353" s="277"/>
      <c r="BV353" s="277"/>
      <c r="BW353" s="277"/>
      <c r="BX353" s="277"/>
      <c r="BY353" s="277"/>
      <c r="BZ353" s="277"/>
      <c r="CA353" s="277"/>
      <c r="CB353" s="277"/>
      <c r="CC353" s="277"/>
      <c r="CD353" s="277"/>
      <c r="CE353" s="277"/>
      <c r="CF353" s="277"/>
      <c r="CG353" s="277"/>
      <c r="CH353" s="277"/>
      <c r="CI353" s="277"/>
      <c r="CJ353" s="277"/>
      <c r="CK353" s="277"/>
      <c r="CL353" s="277"/>
      <c r="CM353" s="277"/>
      <c r="CN353" s="277"/>
      <c r="CO353" s="277"/>
      <c r="CP353" s="277"/>
      <c r="CQ353" s="277"/>
      <c r="CR353" s="277"/>
      <c r="CS353" s="277"/>
      <c r="CT353" s="277"/>
      <c r="CU353" s="277"/>
      <c r="CV353" s="277"/>
      <c r="CW353" s="277"/>
      <c r="CX353" s="277"/>
      <c r="CY353" s="277"/>
      <c r="CZ353" s="277"/>
      <c r="DA353" s="277"/>
      <c r="DB353" s="277"/>
    </row>
    <row r="354" spans="1:106" s="293" customFormat="1" ht="25.5">
      <c r="A354" s="271"/>
      <c r="B354" s="271"/>
      <c r="C354" s="271" t="s">
        <v>6014</v>
      </c>
      <c r="D354" s="271" t="s">
        <v>5392</v>
      </c>
      <c r="E354" s="271"/>
      <c r="F354" s="271"/>
      <c r="G354" s="271" t="s">
        <v>989</v>
      </c>
      <c r="H354" s="300">
        <v>200</v>
      </c>
      <c r="I354" s="271"/>
      <c r="J354" s="271"/>
      <c r="K354" s="272"/>
      <c r="L354" s="271"/>
      <c r="M354" s="271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  <c r="X354" s="277"/>
      <c r="Y354" s="277"/>
      <c r="Z354" s="277"/>
      <c r="AA354" s="277"/>
      <c r="AB354" s="277"/>
      <c r="AC354" s="277"/>
      <c r="AD354" s="277"/>
      <c r="AE354" s="277"/>
      <c r="AF354" s="277"/>
      <c r="AG354" s="277"/>
      <c r="AH354" s="277"/>
      <c r="AI354" s="277"/>
      <c r="AJ354" s="277"/>
      <c r="AK354" s="277"/>
      <c r="AL354" s="277"/>
      <c r="AM354" s="277"/>
      <c r="AN354" s="277"/>
      <c r="AO354" s="277"/>
      <c r="AP354" s="277"/>
      <c r="AQ354" s="277"/>
      <c r="AR354" s="277"/>
      <c r="AS354" s="277"/>
      <c r="AT354" s="277"/>
      <c r="AU354" s="277"/>
      <c r="AV354" s="277"/>
      <c r="AW354" s="277"/>
      <c r="AX354" s="277"/>
      <c r="AY354" s="277"/>
      <c r="AZ354" s="277"/>
      <c r="BA354" s="277"/>
      <c r="BB354" s="277"/>
      <c r="BC354" s="277"/>
      <c r="BD354" s="277"/>
      <c r="BE354" s="277"/>
      <c r="BF354" s="277"/>
      <c r="BG354" s="277"/>
      <c r="BH354" s="277"/>
      <c r="BI354" s="277"/>
      <c r="BJ354" s="277"/>
      <c r="BK354" s="277"/>
      <c r="BL354" s="277"/>
      <c r="BM354" s="277"/>
      <c r="BN354" s="277"/>
      <c r="BO354" s="277"/>
      <c r="BP354" s="277"/>
      <c r="BQ354" s="277"/>
      <c r="BR354" s="277"/>
      <c r="BS354" s="277"/>
      <c r="BT354" s="277"/>
      <c r="BU354" s="277"/>
      <c r="BV354" s="277"/>
      <c r="BW354" s="277"/>
      <c r="BX354" s="277"/>
      <c r="BY354" s="277"/>
      <c r="BZ354" s="277"/>
      <c r="CA354" s="277"/>
      <c r="CB354" s="277"/>
      <c r="CC354" s="277"/>
      <c r="CD354" s="277"/>
      <c r="CE354" s="277"/>
      <c r="CF354" s="277"/>
      <c r="CG354" s="277"/>
      <c r="CH354" s="277"/>
      <c r="CI354" s="277"/>
      <c r="CJ354" s="277"/>
      <c r="CK354" s="277"/>
      <c r="CL354" s="277"/>
      <c r="CM354" s="277"/>
      <c r="CN354" s="277"/>
      <c r="CO354" s="277"/>
      <c r="CP354" s="277"/>
      <c r="CQ354" s="277"/>
      <c r="CR354" s="277"/>
      <c r="CS354" s="277"/>
      <c r="CT354" s="277"/>
      <c r="CU354" s="277"/>
      <c r="CV354" s="277"/>
      <c r="CW354" s="277"/>
      <c r="CX354" s="277"/>
      <c r="CY354" s="277"/>
      <c r="CZ354" s="277"/>
      <c r="DA354" s="277"/>
      <c r="DB354" s="277"/>
    </row>
    <row r="355" spans="1:106" s="293" customFormat="1" ht="12.75">
      <c r="A355" s="271"/>
      <c r="B355" s="271"/>
      <c r="C355" s="271"/>
      <c r="D355" s="271"/>
      <c r="E355" s="271"/>
      <c r="F355" s="271"/>
      <c r="G355" s="271" t="s">
        <v>977</v>
      </c>
      <c r="H355" s="300">
        <v>3900</v>
      </c>
      <c r="I355" s="271"/>
      <c r="J355" s="271"/>
      <c r="K355" s="272"/>
      <c r="L355" s="271"/>
      <c r="M355" s="271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  <c r="X355" s="277"/>
      <c r="Y355" s="277"/>
      <c r="Z355" s="277"/>
      <c r="AA355" s="277"/>
      <c r="AB355" s="277"/>
      <c r="AC355" s="277"/>
      <c r="AD355" s="277"/>
      <c r="AE355" s="277"/>
      <c r="AF355" s="277"/>
      <c r="AG355" s="277"/>
      <c r="AH355" s="277"/>
      <c r="AI355" s="277"/>
      <c r="AJ355" s="277"/>
      <c r="AK355" s="277"/>
      <c r="AL355" s="277"/>
      <c r="AM355" s="277"/>
      <c r="AN355" s="277"/>
      <c r="AO355" s="277"/>
      <c r="AP355" s="277"/>
      <c r="AQ355" s="277"/>
      <c r="AR355" s="277"/>
      <c r="AS355" s="277"/>
      <c r="AT355" s="277"/>
      <c r="AU355" s="277"/>
      <c r="AV355" s="277"/>
      <c r="AW355" s="277"/>
      <c r="AX355" s="277"/>
      <c r="AY355" s="277"/>
      <c r="AZ355" s="277"/>
      <c r="BA355" s="277"/>
      <c r="BB355" s="277"/>
      <c r="BC355" s="277"/>
      <c r="BD355" s="277"/>
      <c r="BE355" s="277"/>
      <c r="BF355" s="277"/>
      <c r="BG355" s="277"/>
      <c r="BH355" s="277"/>
      <c r="BI355" s="277"/>
      <c r="BJ355" s="277"/>
      <c r="BK355" s="277"/>
      <c r="BL355" s="277"/>
      <c r="BM355" s="277"/>
      <c r="BN355" s="277"/>
      <c r="BO355" s="277"/>
      <c r="BP355" s="277"/>
      <c r="BQ355" s="277"/>
      <c r="BR355" s="277"/>
      <c r="BS355" s="277"/>
      <c r="BT355" s="277"/>
      <c r="BU355" s="277"/>
      <c r="BV355" s="277"/>
      <c r="BW355" s="277"/>
      <c r="BX355" s="277"/>
      <c r="BY355" s="277"/>
      <c r="BZ355" s="277"/>
      <c r="CA355" s="277"/>
      <c r="CB355" s="277"/>
      <c r="CC355" s="277"/>
      <c r="CD355" s="277"/>
      <c r="CE355" s="277"/>
      <c r="CF355" s="277"/>
      <c r="CG355" s="277"/>
      <c r="CH355" s="277"/>
      <c r="CI355" s="277"/>
      <c r="CJ355" s="277"/>
      <c r="CK355" s="277"/>
      <c r="CL355" s="277"/>
      <c r="CM355" s="277"/>
      <c r="CN355" s="277"/>
      <c r="CO355" s="277"/>
      <c r="CP355" s="277"/>
      <c r="CQ355" s="277"/>
      <c r="CR355" s="277"/>
      <c r="CS355" s="277"/>
      <c r="CT355" s="277"/>
      <c r="CU355" s="277"/>
      <c r="CV355" s="277"/>
      <c r="CW355" s="277"/>
      <c r="CX355" s="277"/>
      <c r="CY355" s="277"/>
      <c r="CZ355" s="277"/>
      <c r="DA355" s="277"/>
      <c r="DB355" s="277"/>
    </row>
    <row r="356" spans="1:106" s="293" customFormat="1" ht="25.5">
      <c r="A356" s="271"/>
      <c r="B356" s="271"/>
      <c r="C356" s="271" t="s">
        <v>6015</v>
      </c>
      <c r="D356" s="271" t="s">
        <v>5758</v>
      </c>
      <c r="E356" s="271"/>
      <c r="F356" s="271"/>
      <c r="G356" s="271" t="s">
        <v>989</v>
      </c>
      <c r="H356" s="300">
        <v>200</v>
      </c>
      <c r="I356" s="271"/>
      <c r="J356" s="271"/>
      <c r="K356" s="272"/>
      <c r="L356" s="271"/>
      <c r="M356" s="271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  <c r="X356" s="277"/>
      <c r="Y356" s="277"/>
      <c r="Z356" s="277"/>
      <c r="AA356" s="277"/>
      <c r="AB356" s="277"/>
      <c r="AC356" s="277"/>
      <c r="AD356" s="277"/>
      <c r="AE356" s="277"/>
      <c r="AF356" s="277"/>
      <c r="AG356" s="277"/>
      <c r="AH356" s="277"/>
      <c r="AI356" s="277"/>
      <c r="AJ356" s="277"/>
      <c r="AK356" s="277"/>
      <c r="AL356" s="277"/>
      <c r="AM356" s="277"/>
      <c r="AN356" s="277"/>
      <c r="AO356" s="277"/>
      <c r="AP356" s="277"/>
      <c r="AQ356" s="277"/>
      <c r="AR356" s="277"/>
      <c r="AS356" s="277"/>
      <c r="AT356" s="277"/>
      <c r="AU356" s="277"/>
      <c r="AV356" s="277"/>
      <c r="AW356" s="277"/>
      <c r="AX356" s="277"/>
      <c r="AY356" s="277"/>
      <c r="AZ356" s="277"/>
      <c r="BA356" s="277"/>
      <c r="BB356" s="277"/>
      <c r="BC356" s="277"/>
      <c r="BD356" s="277"/>
      <c r="BE356" s="277"/>
      <c r="BF356" s="277"/>
      <c r="BG356" s="277"/>
      <c r="BH356" s="277"/>
      <c r="BI356" s="277"/>
      <c r="BJ356" s="277"/>
      <c r="BK356" s="277"/>
      <c r="BL356" s="277"/>
      <c r="BM356" s="277"/>
      <c r="BN356" s="277"/>
      <c r="BO356" s="277"/>
      <c r="BP356" s="277"/>
      <c r="BQ356" s="277"/>
      <c r="BR356" s="277"/>
      <c r="BS356" s="277"/>
      <c r="BT356" s="277"/>
      <c r="BU356" s="277"/>
      <c r="BV356" s="277"/>
      <c r="BW356" s="277"/>
      <c r="BX356" s="277"/>
      <c r="BY356" s="277"/>
      <c r="BZ356" s="277"/>
      <c r="CA356" s="277"/>
      <c r="CB356" s="277"/>
      <c r="CC356" s="277"/>
      <c r="CD356" s="277"/>
      <c r="CE356" s="277"/>
      <c r="CF356" s="277"/>
      <c r="CG356" s="277"/>
      <c r="CH356" s="277"/>
      <c r="CI356" s="277"/>
      <c r="CJ356" s="277"/>
      <c r="CK356" s="277"/>
      <c r="CL356" s="277"/>
      <c r="CM356" s="277"/>
      <c r="CN356" s="277"/>
      <c r="CO356" s="277"/>
      <c r="CP356" s="277"/>
      <c r="CQ356" s="277"/>
      <c r="CR356" s="277"/>
      <c r="CS356" s="277"/>
      <c r="CT356" s="277"/>
      <c r="CU356" s="277"/>
      <c r="CV356" s="277"/>
      <c r="CW356" s="277"/>
      <c r="CX356" s="277"/>
      <c r="CY356" s="277"/>
      <c r="CZ356" s="277"/>
      <c r="DA356" s="277"/>
      <c r="DB356" s="277"/>
    </row>
    <row r="357" spans="1:106" s="293" customFormat="1" ht="25.5">
      <c r="A357" s="271">
        <v>210</v>
      </c>
      <c r="B357" s="271"/>
      <c r="C357" s="271" t="s">
        <v>6016</v>
      </c>
      <c r="D357" s="271" t="s">
        <v>5392</v>
      </c>
      <c r="E357" s="271" t="s">
        <v>6017</v>
      </c>
      <c r="F357" s="271" t="s">
        <v>6018</v>
      </c>
      <c r="G357" s="271" t="s">
        <v>977</v>
      </c>
      <c r="H357" s="300">
        <v>4980</v>
      </c>
      <c r="I357" s="271"/>
      <c r="J357" s="271"/>
      <c r="K357" s="272">
        <v>42628</v>
      </c>
      <c r="L357" s="271" t="s">
        <v>6019</v>
      </c>
      <c r="M357" s="271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  <c r="X357" s="277"/>
      <c r="Y357" s="277"/>
      <c r="Z357" s="277"/>
      <c r="AA357" s="277"/>
      <c r="AB357" s="277"/>
      <c r="AC357" s="277"/>
      <c r="AD357" s="277"/>
      <c r="AE357" s="277"/>
      <c r="AF357" s="277"/>
      <c r="AG357" s="277"/>
      <c r="AH357" s="277"/>
      <c r="AI357" s="277"/>
      <c r="AJ357" s="277"/>
      <c r="AK357" s="277"/>
      <c r="AL357" s="277"/>
      <c r="AM357" s="277"/>
      <c r="AN357" s="277"/>
      <c r="AO357" s="277"/>
      <c r="AP357" s="277"/>
      <c r="AQ357" s="277"/>
      <c r="AR357" s="277"/>
      <c r="AS357" s="277"/>
      <c r="AT357" s="277"/>
      <c r="AU357" s="277"/>
      <c r="AV357" s="277"/>
      <c r="AW357" s="277"/>
      <c r="AX357" s="277"/>
      <c r="AY357" s="277"/>
      <c r="AZ357" s="277"/>
      <c r="BA357" s="277"/>
      <c r="BB357" s="277"/>
      <c r="BC357" s="277"/>
      <c r="BD357" s="277"/>
      <c r="BE357" s="277"/>
      <c r="BF357" s="277"/>
      <c r="BG357" s="277"/>
      <c r="BH357" s="277"/>
      <c r="BI357" s="277"/>
      <c r="BJ357" s="277"/>
      <c r="BK357" s="277"/>
      <c r="BL357" s="277"/>
      <c r="BM357" s="277"/>
      <c r="BN357" s="277"/>
      <c r="BO357" s="277"/>
      <c r="BP357" s="277"/>
      <c r="BQ357" s="277"/>
      <c r="BR357" s="277"/>
      <c r="BS357" s="277"/>
      <c r="BT357" s="277"/>
      <c r="BU357" s="277"/>
      <c r="BV357" s="277"/>
      <c r="BW357" s="277"/>
      <c r="BX357" s="277"/>
      <c r="BY357" s="277"/>
      <c r="BZ357" s="277"/>
      <c r="CA357" s="277"/>
      <c r="CB357" s="277"/>
      <c r="CC357" s="277"/>
      <c r="CD357" s="277"/>
      <c r="CE357" s="277"/>
      <c r="CF357" s="277"/>
      <c r="CG357" s="277"/>
      <c r="CH357" s="277"/>
      <c r="CI357" s="277"/>
      <c r="CJ357" s="277"/>
      <c r="CK357" s="277"/>
      <c r="CL357" s="277"/>
      <c r="CM357" s="277"/>
      <c r="CN357" s="277"/>
      <c r="CO357" s="277"/>
      <c r="CP357" s="277"/>
      <c r="CQ357" s="277"/>
      <c r="CR357" s="277"/>
      <c r="CS357" s="277"/>
      <c r="CT357" s="277"/>
      <c r="CU357" s="277"/>
      <c r="CV357" s="277"/>
      <c r="CW357" s="277"/>
      <c r="CX357" s="277"/>
      <c r="CY357" s="277"/>
      <c r="CZ357" s="277"/>
      <c r="DA357" s="277"/>
      <c r="DB357" s="277"/>
    </row>
    <row r="358" spans="1:106" s="293" customFormat="1" ht="25.5">
      <c r="A358" s="271">
        <v>211</v>
      </c>
      <c r="B358" s="271"/>
      <c r="C358" s="271" t="s">
        <v>4085</v>
      </c>
      <c r="D358" s="271" t="s">
        <v>5598</v>
      </c>
      <c r="E358" s="271" t="s">
        <v>6020</v>
      </c>
      <c r="F358" s="271" t="s">
        <v>6021</v>
      </c>
      <c r="G358" s="271" t="s">
        <v>3748</v>
      </c>
      <c r="H358" s="300">
        <v>200</v>
      </c>
      <c r="I358" s="271"/>
      <c r="J358" s="271"/>
      <c r="K358" s="272">
        <v>42632</v>
      </c>
      <c r="L358" s="271" t="s">
        <v>6022</v>
      </c>
      <c r="M358" s="271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  <c r="X358" s="277"/>
      <c r="Y358" s="277"/>
      <c r="Z358" s="277"/>
      <c r="AA358" s="277"/>
      <c r="AB358" s="277"/>
      <c r="AC358" s="277"/>
      <c r="AD358" s="277"/>
      <c r="AE358" s="277"/>
      <c r="AF358" s="277"/>
      <c r="AG358" s="277"/>
      <c r="AH358" s="277"/>
      <c r="AI358" s="277"/>
      <c r="AJ358" s="277"/>
      <c r="AK358" s="277"/>
      <c r="AL358" s="277"/>
      <c r="AM358" s="277"/>
      <c r="AN358" s="277"/>
      <c r="AO358" s="277"/>
      <c r="AP358" s="277"/>
      <c r="AQ358" s="277"/>
      <c r="AR358" s="277"/>
      <c r="AS358" s="277"/>
      <c r="AT358" s="277"/>
      <c r="AU358" s="277"/>
      <c r="AV358" s="277"/>
      <c r="AW358" s="277"/>
      <c r="AX358" s="277"/>
      <c r="AY358" s="277"/>
      <c r="AZ358" s="277"/>
      <c r="BA358" s="277"/>
      <c r="BB358" s="277"/>
      <c r="BC358" s="277"/>
      <c r="BD358" s="277"/>
      <c r="BE358" s="277"/>
      <c r="BF358" s="277"/>
      <c r="BG358" s="277"/>
      <c r="BH358" s="277"/>
      <c r="BI358" s="277"/>
      <c r="BJ358" s="277"/>
      <c r="BK358" s="277"/>
      <c r="BL358" s="277"/>
      <c r="BM358" s="277"/>
      <c r="BN358" s="277"/>
      <c r="BO358" s="277"/>
      <c r="BP358" s="277"/>
      <c r="BQ358" s="277"/>
      <c r="BR358" s="277"/>
      <c r="BS358" s="277"/>
      <c r="BT358" s="277"/>
      <c r="BU358" s="277"/>
      <c r="BV358" s="277"/>
      <c r="BW358" s="277"/>
      <c r="BX358" s="277"/>
      <c r="BY358" s="277"/>
      <c r="BZ358" s="277"/>
      <c r="CA358" s="277"/>
      <c r="CB358" s="277"/>
      <c r="CC358" s="277"/>
      <c r="CD358" s="277"/>
      <c r="CE358" s="277"/>
      <c r="CF358" s="277"/>
      <c r="CG358" s="277"/>
      <c r="CH358" s="277"/>
      <c r="CI358" s="277"/>
      <c r="CJ358" s="277"/>
      <c r="CK358" s="277"/>
      <c r="CL358" s="277"/>
      <c r="CM358" s="277"/>
      <c r="CN358" s="277"/>
      <c r="CO358" s="277"/>
      <c r="CP358" s="277"/>
      <c r="CQ358" s="277"/>
      <c r="CR358" s="277"/>
      <c r="CS358" s="277"/>
      <c r="CT358" s="277"/>
      <c r="CU358" s="277"/>
      <c r="CV358" s="277"/>
      <c r="CW358" s="277"/>
      <c r="CX358" s="277"/>
      <c r="CY358" s="277"/>
      <c r="CZ358" s="277"/>
      <c r="DA358" s="277"/>
      <c r="DB358" s="277"/>
    </row>
    <row r="359" spans="1:106" s="293" customFormat="1" ht="25.5">
      <c r="A359" s="271">
        <v>212</v>
      </c>
      <c r="B359" s="271"/>
      <c r="C359" s="271" t="s">
        <v>6023</v>
      </c>
      <c r="D359" s="271" t="s">
        <v>5598</v>
      </c>
      <c r="E359" s="271" t="s">
        <v>6020</v>
      </c>
      <c r="F359" s="271" t="s">
        <v>6024</v>
      </c>
      <c r="G359" s="271" t="s">
        <v>989</v>
      </c>
      <c r="H359" s="300">
        <v>200</v>
      </c>
      <c r="I359" s="271"/>
      <c r="J359" s="271"/>
      <c r="K359" s="272">
        <v>42632</v>
      </c>
      <c r="L359" s="271" t="s">
        <v>6025</v>
      </c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  <c r="AA359" s="277"/>
      <c r="AB359" s="277"/>
      <c r="AC359" s="277"/>
      <c r="AD359" s="277"/>
      <c r="AE359" s="277"/>
      <c r="AF359" s="277"/>
      <c r="AG359" s="277"/>
      <c r="AH359" s="277"/>
      <c r="AI359" s="277"/>
      <c r="AJ359" s="277"/>
      <c r="AK359" s="277"/>
      <c r="AL359" s="277"/>
      <c r="AM359" s="277"/>
      <c r="AN359" s="277"/>
      <c r="AO359" s="277"/>
      <c r="AP359" s="277"/>
      <c r="AQ359" s="277"/>
      <c r="AR359" s="277"/>
      <c r="AS359" s="277"/>
      <c r="AT359" s="277"/>
      <c r="AU359" s="277"/>
      <c r="AV359" s="277"/>
      <c r="AW359" s="277"/>
      <c r="AX359" s="277"/>
      <c r="AY359" s="277"/>
      <c r="AZ359" s="277"/>
      <c r="BA359" s="277"/>
      <c r="BB359" s="277"/>
      <c r="BC359" s="277"/>
      <c r="BD359" s="277"/>
      <c r="BE359" s="277"/>
      <c r="BF359" s="277"/>
      <c r="BG359" s="277"/>
      <c r="BH359" s="277"/>
      <c r="BI359" s="277"/>
      <c r="BJ359" s="277"/>
      <c r="BK359" s="277"/>
      <c r="BL359" s="277"/>
      <c r="BM359" s="277"/>
      <c r="BN359" s="277"/>
      <c r="BO359" s="277"/>
      <c r="BP359" s="277"/>
      <c r="BQ359" s="277"/>
      <c r="BR359" s="277"/>
      <c r="BS359" s="277"/>
      <c r="BT359" s="277"/>
      <c r="BU359" s="277"/>
      <c r="BV359" s="277"/>
      <c r="BW359" s="277"/>
      <c r="BX359" s="277"/>
      <c r="BY359" s="277"/>
      <c r="BZ359" s="277"/>
      <c r="CA359" s="277"/>
      <c r="CB359" s="277"/>
      <c r="CC359" s="277"/>
      <c r="CD359" s="277"/>
      <c r="CE359" s="277"/>
      <c r="CF359" s="277"/>
      <c r="CG359" s="277"/>
      <c r="CH359" s="277"/>
      <c r="CI359" s="277"/>
      <c r="CJ359" s="277"/>
      <c r="CK359" s="277"/>
      <c r="CL359" s="277"/>
      <c r="CM359" s="277"/>
      <c r="CN359" s="277"/>
      <c r="CO359" s="277"/>
      <c r="CP359" s="277"/>
      <c r="CQ359" s="277"/>
      <c r="CR359" s="277"/>
      <c r="CS359" s="277"/>
      <c r="CT359" s="277"/>
      <c r="CU359" s="277"/>
      <c r="CV359" s="277"/>
      <c r="CW359" s="277"/>
      <c r="CX359" s="277"/>
      <c r="CY359" s="277"/>
      <c r="CZ359" s="277"/>
      <c r="DA359" s="277"/>
      <c r="DB359" s="277"/>
    </row>
    <row r="360" spans="1:106" s="293" customFormat="1" ht="25.5">
      <c r="A360" s="271">
        <v>213</v>
      </c>
      <c r="B360" s="271"/>
      <c r="C360" s="271" t="s">
        <v>6026</v>
      </c>
      <c r="D360" s="271" t="s">
        <v>5598</v>
      </c>
      <c r="E360" s="271" t="s">
        <v>6020</v>
      </c>
      <c r="F360" s="271" t="s">
        <v>6027</v>
      </c>
      <c r="G360" s="271" t="s">
        <v>989</v>
      </c>
      <c r="H360" s="300">
        <v>200</v>
      </c>
      <c r="I360" s="271"/>
      <c r="J360" s="271"/>
      <c r="K360" s="272">
        <v>42632</v>
      </c>
      <c r="L360" s="271" t="s">
        <v>6028</v>
      </c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  <c r="AA360" s="277"/>
      <c r="AB360" s="277"/>
      <c r="AC360" s="277"/>
      <c r="AD360" s="277"/>
      <c r="AE360" s="277"/>
      <c r="AF360" s="277"/>
      <c r="AG360" s="277"/>
      <c r="AH360" s="277"/>
      <c r="AI360" s="277"/>
      <c r="AJ360" s="277"/>
      <c r="AK360" s="277"/>
      <c r="AL360" s="277"/>
      <c r="AM360" s="277"/>
      <c r="AN360" s="277"/>
      <c r="AO360" s="277"/>
      <c r="AP360" s="277"/>
      <c r="AQ360" s="277"/>
      <c r="AR360" s="277"/>
      <c r="AS360" s="277"/>
      <c r="AT360" s="277"/>
      <c r="AU360" s="277"/>
      <c r="AV360" s="277"/>
      <c r="AW360" s="277"/>
      <c r="AX360" s="277"/>
      <c r="AY360" s="277"/>
      <c r="AZ360" s="277"/>
      <c r="BA360" s="277"/>
      <c r="BB360" s="277"/>
      <c r="BC360" s="277"/>
      <c r="BD360" s="277"/>
      <c r="BE360" s="277"/>
      <c r="BF360" s="277"/>
      <c r="BG360" s="277"/>
      <c r="BH360" s="277"/>
      <c r="BI360" s="277"/>
      <c r="BJ360" s="277"/>
      <c r="BK360" s="277"/>
      <c r="BL360" s="277"/>
      <c r="BM360" s="277"/>
      <c r="BN360" s="277"/>
      <c r="BO360" s="277"/>
      <c r="BP360" s="277"/>
      <c r="BQ360" s="277"/>
      <c r="BR360" s="277"/>
      <c r="BS360" s="277"/>
      <c r="BT360" s="277"/>
      <c r="BU360" s="277"/>
      <c r="BV360" s="277"/>
      <c r="BW360" s="277"/>
      <c r="BX360" s="277"/>
      <c r="BY360" s="277"/>
      <c r="BZ360" s="277"/>
      <c r="CA360" s="277"/>
      <c r="CB360" s="277"/>
      <c r="CC360" s="277"/>
      <c r="CD360" s="277"/>
      <c r="CE360" s="277"/>
      <c r="CF360" s="277"/>
      <c r="CG360" s="277"/>
      <c r="CH360" s="277"/>
      <c r="CI360" s="277"/>
      <c r="CJ360" s="277"/>
      <c r="CK360" s="277"/>
      <c r="CL360" s="277"/>
      <c r="CM360" s="277"/>
      <c r="CN360" s="277"/>
      <c r="CO360" s="277"/>
      <c r="CP360" s="277"/>
      <c r="CQ360" s="277"/>
      <c r="CR360" s="277"/>
      <c r="CS360" s="277"/>
      <c r="CT360" s="277"/>
      <c r="CU360" s="277"/>
      <c r="CV360" s="277"/>
      <c r="CW360" s="277"/>
      <c r="CX360" s="277"/>
      <c r="CY360" s="277"/>
      <c r="CZ360" s="277"/>
      <c r="DA360" s="277"/>
      <c r="DB360" s="277"/>
    </row>
    <row r="361" spans="1:106" s="293" customFormat="1" ht="25.5">
      <c r="A361" s="271">
        <v>214</v>
      </c>
      <c r="B361" s="271"/>
      <c r="C361" s="271" t="s">
        <v>6029</v>
      </c>
      <c r="D361" s="271" t="s">
        <v>5598</v>
      </c>
      <c r="E361" s="271" t="s">
        <v>6030</v>
      </c>
      <c r="F361" s="271" t="s">
        <v>6031</v>
      </c>
      <c r="G361" s="271" t="s">
        <v>989</v>
      </c>
      <c r="H361" s="300">
        <v>200</v>
      </c>
      <c r="I361" s="271"/>
      <c r="J361" s="271"/>
      <c r="K361" s="272">
        <v>42632</v>
      </c>
      <c r="L361" s="271" t="s">
        <v>6032</v>
      </c>
      <c r="M361" s="271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  <c r="X361" s="277"/>
      <c r="Y361" s="277"/>
      <c r="Z361" s="277"/>
      <c r="AA361" s="277"/>
      <c r="AB361" s="277"/>
      <c r="AC361" s="277"/>
      <c r="AD361" s="277"/>
      <c r="AE361" s="277"/>
      <c r="AF361" s="277"/>
      <c r="AG361" s="277"/>
      <c r="AH361" s="277"/>
      <c r="AI361" s="277"/>
      <c r="AJ361" s="277"/>
      <c r="AK361" s="277"/>
      <c r="AL361" s="277"/>
      <c r="AM361" s="277"/>
      <c r="AN361" s="277"/>
      <c r="AO361" s="277"/>
      <c r="AP361" s="277"/>
      <c r="AQ361" s="277"/>
      <c r="AR361" s="277"/>
      <c r="AS361" s="277"/>
      <c r="AT361" s="277"/>
      <c r="AU361" s="277"/>
      <c r="AV361" s="277"/>
      <c r="AW361" s="277"/>
      <c r="AX361" s="277"/>
      <c r="AY361" s="277"/>
      <c r="AZ361" s="277"/>
      <c r="BA361" s="277"/>
      <c r="BB361" s="277"/>
      <c r="BC361" s="277"/>
      <c r="BD361" s="277"/>
      <c r="BE361" s="277"/>
      <c r="BF361" s="277"/>
      <c r="BG361" s="277"/>
      <c r="BH361" s="277"/>
      <c r="BI361" s="277"/>
      <c r="BJ361" s="277"/>
      <c r="BK361" s="277"/>
      <c r="BL361" s="277"/>
      <c r="BM361" s="277"/>
      <c r="BN361" s="277"/>
      <c r="BO361" s="277"/>
      <c r="BP361" s="277"/>
      <c r="BQ361" s="277"/>
      <c r="BR361" s="277"/>
      <c r="BS361" s="277"/>
      <c r="BT361" s="277"/>
      <c r="BU361" s="277"/>
      <c r="BV361" s="277"/>
      <c r="BW361" s="277"/>
      <c r="BX361" s="277"/>
      <c r="BY361" s="277"/>
      <c r="BZ361" s="277"/>
      <c r="CA361" s="277"/>
      <c r="CB361" s="277"/>
      <c r="CC361" s="277"/>
      <c r="CD361" s="277"/>
      <c r="CE361" s="277"/>
      <c r="CF361" s="277"/>
      <c r="CG361" s="277"/>
      <c r="CH361" s="277"/>
      <c r="CI361" s="277"/>
      <c r="CJ361" s="277"/>
      <c r="CK361" s="277"/>
      <c r="CL361" s="277"/>
      <c r="CM361" s="277"/>
      <c r="CN361" s="277"/>
      <c r="CO361" s="277"/>
      <c r="CP361" s="277"/>
      <c r="CQ361" s="277"/>
      <c r="CR361" s="277"/>
      <c r="CS361" s="277"/>
      <c r="CT361" s="277"/>
      <c r="CU361" s="277"/>
      <c r="CV361" s="277"/>
      <c r="CW361" s="277"/>
      <c r="CX361" s="277"/>
      <c r="CY361" s="277"/>
      <c r="CZ361" s="277"/>
      <c r="DA361" s="277"/>
      <c r="DB361" s="277"/>
    </row>
    <row r="362" spans="1:106" s="293" customFormat="1" ht="12.75">
      <c r="A362" s="271"/>
      <c r="B362" s="271"/>
      <c r="C362" s="271"/>
      <c r="D362" s="271"/>
      <c r="E362" s="271"/>
      <c r="F362" s="271"/>
      <c r="G362" s="271" t="s">
        <v>977</v>
      </c>
      <c r="H362" s="300">
        <v>3000</v>
      </c>
      <c r="I362" s="271"/>
      <c r="J362" s="271"/>
      <c r="K362" s="271"/>
      <c r="L362" s="271"/>
      <c r="M362" s="271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  <c r="X362" s="277"/>
      <c r="Y362" s="277"/>
      <c r="Z362" s="277"/>
      <c r="AA362" s="277"/>
      <c r="AB362" s="277"/>
      <c r="AC362" s="277"/>
      <c r="AD362" s="277"/>
      <c r="AE362" s="277"/>
      <c r="AF362" s="277"/>
      <c r="AG362" s="277"/>
      <c r="AH362" s="277"/>
      <c r="AI362" s="277"/>
      <c r="AJ362" s="277"/>
      <c r="AK362" s="277"/>
      <c r="AL362" s="277"/>
      <c r="AM362" s="277"/>
      <c r="AN362" s="277"/>
      <c r="AO362" s="277"/>
      <c r="AP362" s="277"/>
      <c r="AQ362" s="277"/>
      <c r="AR362" s="277"/>
      <c r="AS362" s="277"/>
      <c r="AT362" s="277"/>
      <c r="AU362" s="277"/>
      <c r="AV362" s="277"/>
      <c r="AW362" s="277"/>
      <c r="AX362" s="277"/>
      <c r="AY362" s="277"/>
      <c r="AZ362" s="277"/>
      <c r="BA362" s="277"/>
      <c r="BB362" s="277"/>
      <c r="BC362" s="277"/>
      <c r="BD362" s="277"/>
      <c r="BE362" s="277"/>
      <c r="BF362" s="277"/>
      <c r="BG362" s="277"/>
      <c r="BH362" s="277"/>
      <c r="BI362" s="277"/>
      <c r="BJ362" s="277"/>
      <c r="BK362" s="277"/>
      <c r="BL362" s="277"/>
      <c r="BM362" s="277"/>
      <c r="BN362" s="277"/>
      <c r="BO362" s="277"/>
      <c r="BP362" s="277"/>
      <c r="BQ362" s="277"/>
      <c r="BR362" s="277"/>
      <c r="BS362" s="277"/>
      <c r="BT362" s="277"/>
      <c r="BU362" s="277"/>
      <c r="BV362" s="277"/>
      <c r="BW362" s="277"/>
      <c r="BX362" s="277"/>
      <c r="BY362" s="277"/>
      <c r="BZ362" s="277"/>
      <c r="CA362" s="277"/>
      <c r="CB362" s="277"/>
      <c r="CC362" s="277"/>
      <c r="CD362" s="277"/>
      <c r="CE362" s="277"/>
      <c r="CF362" s="277"/>
      <c r="CG362" s="277"/>
      <c r="CH362" s="277"/>
      <c r="CI362" s="277"/>
      <c r="CJ362" s="277"/>
      <c r="CK362" s="277"/>
      <c r="CL362" s="277"/>
      <c r="CM362" s="277"/>
      <c r="CN362" s="277"/>
      <c r="CO362" s="277"/>
      <c r="CP362" s="277"/>
      <c r="CQ362" s="277"/>
      <c r="CR362" s="277"/>
      <c r="CS362" s="277"/>
      <c r="CT362" s="277"/>
      <c r="CU362" s="277"/>
      <c r="CV362" s="277"/>
      <c r="CW362" s="277"/>
      <c r="CX362" s="277"/>
      <c r="CY362" s="277"/>
      <c r="CZ362" s="277"/>
      <c r="DA362" s="277"/>
      <c r="DB362" s="277"/>
    </row>
    <row r="363" spans="1:106" s="293" customFormat="1" ht="25.5">
      <c r="A363" s="271">
        <v>216</v>
      </c>
      <c r="B363" s="271"/>
      <c r="C363" s="271" t="s">
        <v>957</v>
      </c>
      <c r="D363" s="271" t="s">
        <v>5392</v>
      </c>
      <c r="E363" s="271" t="s">
        <v>6033</v>
      </c>
      <c r="F363" s="271" t="s">
        <v>6034</v>
      </c>
      <c r="G363" s="271" t="s">
        <v>4392</v>
      </c>
      <c r="H363" s="300">
        <v>5000</v>
      </c>
      <c r="I363" s="271"/>
      <c r="J363" s="271"/>
      <c r="K363" s="272">
        <v>42632</v>
      </c>
      <c r="L363" s="271" t="s">
        <v>6035</v>
      </c>
      <c r="M363" s="271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  <c r="X363" s="277"/>
      <c r="Y363" s="277"/>
      <c r="Z363" s="277"/>
      <c r="AA363" s="277"/>
      <c r="AB363" s="277"/>
      <c r="AC363" s="277"/>
      <c r="AD363" s="277"/>
      <c r="AE363" s="277"/>
      <c r="AF363" s="277"/>
      <c r="AG363" s="277"/>
      <c r="AH363" s="277"/>
      <c r="AI363" s="277"/>
      <c r="AJ363" s="277"/>
      <c r="AK363" s="277"/>
      <c r="AL363" s="277"/>
      <c r="AM363" s="277"/>
      <c r="AN363" s="277"/>
      <c r="AO363" s="277"/>
      <c r="AP363" s="277"/>
      <c r="AQ363" s="277"/>
      <c r="AR363" s="277"/>
      <c r="AS363" s="277"/>
      <c r="AT363" s="277"/>
      <c r="AU363" s="277"/>
      <c r="AV363" s="277"/>
      <c r="AW363" s="277"/>
      <c r="AX363" s="277"/>
      <c r="AY363" s="277"/>
      <c r="AZ363" s="277"/>
      <c r="BA363" s="277"/>
      <c r="BB363" s="277"/>
      <c r="BC363" s="277"/>
      <c r="BD363" s="277"/>
      <c r="BE363" s="277"/>
      <c r="BF363" s="277"/>
      <c r="BG363" s="277"/>
      <c r="BH363" s="277"/>
      <c r="BI363" s="277"/>
      <c r="BJ363" s="277"/>
      <c r="BK363" s="277"/>
      <c r="BL363" s="277"/>
      <c r="BM363" s="277"/>
      <c r="BN363" s="277"/>
      <c r="BO363" s="277"/>
      <c r="BP363" s="277"/>
      <c r="BQ363" s="277"/>
      <c r="BR363" s="277"/>
      <c r="BS363" s="277"/>
      <c r="BT363" s="277"/>
      <c r="BU363" s="277"/>
      <c r="BV363" s="277"/>
      <c r="BW363" s="277"/>
      <c r="BX363" s="277"/>
      <c r="BY363" s="277"/>
      <c r="BZ363" s="277"/>
      <c r="CA363" s="277"/>
      <c r="CB363" s="277"/>
      <c r="CC363" s="277"/>
      <c r="CD363" s="277"/>
      <c r="CE363" s="277"/>
      <c r="CF363" s="277"/>
      <c r="CG363" s="277"/>
      <c r="CH363" s="277"/>
      <c r="CI363" s="277"/>
      <c r="CJ363" s="277"/>
      <c r="CK363" s="277"/>
      <c r="CL363" s="277"/>
      <c r="CM363" s="277"/>
      <c r="CN363" s="277"/>
      <c r="CO363" s="277"/>
      <c r="CP363" s="277"/>
      <c r="CQ363" s="277"/>
      <c r="CR363" s="277"/>
      <c r="CS363" s="277"/>
      <c r="CT363" s="277"/>
      <c r="CU363" s="277"/>
      <c r="CV363" s="277"/>
      <c r="CW363" s="277"/>
      <c r="CX363" s="277"/>
      <c r="CY363" s="277"/>
      <c r="CZ363" s="277"/>
      <c r="DA363" s="277"/>
      <c r="DB363" s="277"/>
    </row>
    <row r="364" spans="1:106" s="293" customFormat="1" ht="25.5">
      <c r="A364" s="271">
        <v>219</v>
      </c>
      <c r="B364" s="271"/>
      <c r="C364" s="271" t="s">
        <v>6036</v>
      </c>
      <c r="D364" s="271" t="s">
        <v>5622</v>
      </c>
      <c r="E364" s="271" t="s">
        <v>6037</v>
      </c>
      <c r="F364" s="271" t="s">
        <v>6038</v>
      </c>
      <c r="G364" s="271" t="s">
        <v>3748</v>
      </c>
      <c r="H364" s="271"/>
      <c r="I364" s="271"/>
      <c r="J364" s="300">
        <v>1766</v>
      </c>
      <c r="K364" s="272">
        <v>42629</v>
      </c>
      <c r="L364" s="271" t="s">
        <v>6039</v>
      </c>
      <c r="M364" s="271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  <c r="X364" s="277"/>
      <c r="Y364" s="277"/>
      <c r="Z364" s="277"/>
      <c r="AA364" s="277"/>
      <c r="AB364" s="277"/>
      <c r="AC364" s="277"/>
      <c r="AD364" s="277"/>
      <c r="AE364" s="277"/>
      <c r="AF364" s="277"/>
      <c r="AG364" s="277"/>
      <c r="AH364" s="277"/>
      <c r="AI364" s="277"/>
      <c r="AJ364" s="277"/>
      <c r="AK364" s="277"/>
      <c r="AL364" s="277"/>
      <c r="AM364" s="277"/>
      <c r="AN364" s="277"/>
      <c r="AO364" s="277"/>
      <c r="AP364" s="277"/>
      <c r="AQ364" s="277"/>
      <c r="AR364" s="277"/>
      <c r="AS364" s="277"/>
      <c r="AT364" s="277"/>
      <c r="AU364" s="277"/>
      <c r="AV364" s="277"/>
      <c r="AW364" s="277"/>
      <c r="AX364" s="277"/>
      <c r="AY364" s="277"/>
      <c r="AZ364" s="277"/>
      <c r="BA364" s="277"/>
      <c r="BB364" s="277"/>
      <c r="BC364" s="277"/>
      <c r="BD364" s="277"/>
      <c r="BE364" s="277"/>
      <c r="BF364" s="277"/>
      <c r="BG364" s="277"/>
      <c r="BH364" s="277"/>
      <c r="BI364" s="277"/>
      <c r="BJ364" s="277"/>
      <c r="BK364" s="277"/>
      <c r="BL364" s="277"/>
      <c r="BM364" s="277"/>
      <c r="BN364" s="277"/>
      <c r="BO364" s="277"/>
      <c r="BP364" s="277"/>
      <c r="BQ364" s="277"/>
      <c r="BR364" s="277"/>
      <c r="BS364" s="277"/>
      <c r="BT364" s="277"/>
      <c r="BU364" s="277"/>
      <c r="BV364" s="277"/>
      <c r="BW364" s="277"/>
      <c r="BX364" s="277"/>
      <c r="BY364" s="277"/>
      <c r="BZ364" s="277"/>
      <c r="CA364" s="277"/>
      <c r="CB364" s="277"/>
      <c r="CC364" s="277"/>
      <c r="CD364" s="277"/>
      <c r="CE364" s="277"/>
      <c r="CF364" s="277"/>
      <c r="CG364" s="277"/>
      <c r="CH364" s="277"/>
      <c r="CI364" s="277"/>
      <c r="CJ364" s="277"/>
      <c r="CK364" s="277"/>
      <c r="CL364" s="277"/>
      <c r="CM364" s="277"/>
      <c r="CN364" s="277"/>
      <c r="CO364" s="277"/>
      <c r="CP364" s="277"/>
      <c r="CQ364" s="277"/>
      <c r="CR364" s="277"/>
      <c r="CS364" s="277"/>
      <c r="CT364" s="277"/>
      <c r="CU364" s="277"/>
      <c r="CV364" s="277"/>
      <c r="CW364" s="277"/>
      <c r="CX364" s="277"/>
      <c r="CY364" s="277"/>
      <c r="CZ364" s="277"/>
      <c r="DA364" s="277"/>
      <c r="DB364" s="277"/>
    </row>
    <row r="365" spans="1:106" s="293" customFormat="1" ht="25.5">
      <c r="A365" s="271">
        <v>220</v>
      </c>
      <c r="B365" s="271"/>
      <c r="C365" s="271" t="s">
        <v>6040</v>
      </c>
      <c r="D365" s="271" t="s">
        <v>5457</v>
      </c>
      <c r="E365" s="271" t="s">
        <v>6041</v>
      </c>
      <c r="F365" s="271" t="s">
        <v>6042</v>
      </c>
      <c r="G365" s="271" t="s">
        <v>989</v>
      </c>
      <c r="H365" s="271"/>
      <c r="I365" s="271"/>
      <c r="J365" s="300">
        <v>200</v>
      </c>
      <c r="K365" s="272">
        <v>42632</v>
      </c>
      <c r="L365" s="271" t="s">
        <v>6043</v>
      </c>
      <c r="M365" s="271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  <c r="X365" s="277"/>
      <c r="Y365" s="277"/>
      <c r="Z365" s="277"/>
      <c r="AA365" s="277"/>
      <c r="AB365" s="277"/>
      <c r="AC365" s="277"/>
      <c r="AD365" s="277"/>
      <c r="AE365" s="277"/>
      <c r="AF365" s="277"/>
      <c r="AG365" s="277"/>
      <c r="AH365" s="277"/>
      <c r="AI365" s="277"/>
      <c r="AJ365" s="277"/>
      <c r="AK365" s="277"/>
      <c r="AL365" s="277"/>
      <c r="AM365" s="277"/>
      <c r="AN365" s="277"/>
      <c r="AO365" s="277"/>
      <c r="AP365" s="277"/>
      <c r="AQ365" s="277"/>
      <c r="AR365" s="277"/>
      <c r="AS365" s="277"/>
      <c r="AT365" s="277"/>
      <c r="AU365" s="277"/>
      <c r="AV365" s="277"/>
      <c r="AW365" s="277"/>
      <c r="AX365" s="277"/>
      <c r="AY365" s="277"/>
      <c r="AZ365" s="277"/>
      <c r="BA365" s="277"/>
      <c r="BB365" s="277"/>
      <c r="BC365" s="277"/>
      <c r="BD365" s="277"/>
      <c r="BE365" s="277"/>
      <c r="BF365" s="277"/>
      <c r="BG365" s="277"/>
      <c r="BH365" s="277"/>
      <c r="BI365" s="277"/>
      <c r="BJ365" s="277"/>
      <c r="BK365" s="277"/>
      <c r="BL365" s="277"/>
      <c r="BM365" s="277"/>
      <c r="BN365" s="277"/>
      <c r="BO365" s="277"/>
      <c r="BP365" s="277"/>
      <c r="BQ365" s="277"/>
      <c r="BR365" s="277"/>
      <c r="BS365" s="277"/>
      <c r="BT365" s="277"/>
      <c r="BU365" s="277"/>
      <c r="BV365" s="277"/>
      <c r="BW365" s="277"/>
      <c r="BX365" s="277"/>
      <c r="BY365" s="277"/>
      <c r="BZ365" s="277"/>
      <c r="CA365" s="277"/>
      <c r="CB365" s="277"/>
      <c r="CC365" s="277"/>
      <c r="CD365" s="277"/>
      <c r="CE365" s="277"/>
      <c r="CF365" s="277"/>
      <c r="CG365" s="277"/>
      <c r="CH365" s="277"/>
      <c r="CI365" s="277"/>
      <c r="CJ365" s="277"/>
      <c r="CK365" s="277"/>
      <c r="CL365" s="277"/>
      <c r="CM365" s="277"/>
      <c r="CN365" s="277"/>
      <c r="CO365" s="277"/>
      <c r="CP365" s="277"/>
      <c r="CQ365" s="277"/>
      <c r="CR365" s="277"/>
      <c r="CS365" s="277"/>
      <c r="CT365" s="277"/>
      <c r="CU365" s="277"/>
      <c r="CV365" s="277"/>
      <c r="CW365" s="277"/>
      <c r="CX365" s="277"/>
      <c r="CY365" s="277"/>
      <c r="CZ365" s="277"/>
      <c r="DA365" s="277"/>
      <c r="DB365" s="277"/>
    </row>
    <row r="366" spans="1:106" s="293" customFormat="1" ht="12.75">
      <c r="A366" s="271"/>
      <c r="B366" s="271"/>
      <c r="C366" s="271"/>
      <c r="D366" s="271"/>
      <c r="E366" s="271"/>
      <c r="F366" s="271"/>
      <c r="G366" s="271" t="s">
        <v>5371</v>
      </c>
      <c r="H366" s="300">
        <v>1109</v>
      </c>
      <c r="I366" s="271"/>
      <c r="J366" s="271"/>
      <c r="M366" s="271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  <c r="X366" s="277"/>
      <c r="Y366" s="277"/>
      <c r="Z366" s="277"/>
      <c r="AA366" s="277"/>
      <c r="AB366" s="277"/>
      <c r="AC366" s="277"/>
      <c r="AD366" s="277"/>
      <c r="AE366" s="277"/>
      <c r="AF366" s="277"/>
      <c r="AG366" s="277"/>
      <c r="AH366" s="277"/>
      <c r="AI366" s="277"/>
      <c r="AJ366" s="277"/>
      <c r="AK366" s="277"/>
      <c r="AL366" s="277"/>
      <c r="AM366" s="277"/>
      <c r="AN366" s="277"/>
      <c r="AO366" s="277"/>
      <c r="AP366" s="277"/>
      <c r="AQ366" s="277"/>
      <c r="AR366" s="277"/>
      <c r="AS366" s="277"/>
      <c r="AT366" s="277"/>
      <c r="AU366" s="277"/>
      <c r="AV366" s="277"/>
      <c r="AW366" s="277"/>
      <c r="AX366" s="277"/>
      <c r="AY366" s="277"/>
      <c r="AZ366" s="277"/>
      <c r="BA366" s="277"/>
      <c r="BB366" s="277"/>
      <c r="BC366" s="277"/>
      <c r="BD366" s="277"/>
      <c r="BE366" s="277"/>
      <c r="BF366" s="277"/>
      <c r="BG366" s="277"/>
      <c r="BH366" s="277"/>
      <c r="BI366" s="277"/>
      <c r="BJ366" s="277"/>
      <c r="BK366" s="277"/>
      <c r="BL366" s="277"/>
      <c r="BM366" s="277"/>
      <c r="BN366" s="277"/>
      <c r="BO366" s="277"/>
      <c r="BP366" s="277"/>
      <c r="BQ366" s="277"/>
      <c r="BR366" s="277"/>
      <c r="BS366" s="277"/>
      <c r="BT366" s="277"/>
      <c r="BU366" s="277"/>
      <c r="BV366" s="277"/>
      <c r="BW366" s="277"/>
      <c r="BX366" s="277"/>
      <c r="BY366" s="277"/>
      <c r="BZ366" s="277"/>
      <c r="CA366" s="277"/>
      <c r="CB366" s="277"/>
      <c r="CC366" s="277"/>
      <c r="CD366" s="277"/>
      <c r="CE366" s="277"/>
      <c r="CF366" s="277"/>
      <c r="CG366" s="277"/>
      <c r="CH366" s="277"/>
      <c r="CI366" s="277"/>
      <c r="CJ366" s="277"/>
      <c r="CK366" s="277"/>
      <c r="CL366" s="277"/>
      <c r="CM366" s="277"/>
      <c r="CN366" s="277"/>
      <c r="CO366" s="277"/>
      <c r="CP366" s="277"/>
      <c r="CQ366" s="277"/>
      <c r="CR366" s="277"/>
      <c r="CS366" s="277"/>
      <c r="CT366" s="277"/>
      <c r="CU366" s="277"/>
      <c r="CV366" s="277"/>
      <c r="CW366" s="277"/>
      <c r="CX366" s="277"/>
      <c r="CY366" s="277"/>
      <c r="CZ366" s="277"/>
      <c r="DA366" s="277"/>
      <c r="DB366" s="277"/>
    </row>
    <row r="367" spans="1:106" s="293" customFormat="1" ht="25.5">
      <c r="A367" s="271">
        <v>221</v>
      </c>
      <c r="B367" s="271"/>
      <c r="C367" s="271" t="s">
        <v>6044</v>
      </c>
      <c r="D367" s="271" t="s">
        <v>5457</v>
      </c>
      <c r="E367" s="271" t="s">
        <v>6045</v>
      </c>
      <c r="F367" s="271" t="s">
        <v>6042</v>
      </c>
      <c r="G367" s="271" t="s">
        <v>3748</v>
      </c>
      <c r="H367" s="300">
        <v>200</v>
      </c>
      <c r="I367" s="271"/>
      <c r="J367" s="271"/>
      <c r="K367" s="272">
        <v>42632</v>
      </c>
      <c r="L367" s="271" t="s">
        <v>6046</v>
      </c>
      <c r="M367" s="271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  <c r="X367" s="277"/>
      <c r="Y367" s="277"/>
      <c r="Z367" s="277"/>
      <c r="AA367" s="277"/>
      <c r="AB367" s="277"/>
      <c r="AC367" s="277"/>
      <c r="AD367" s="277"/>
      <c r="AE367" s="277"/>
      <c r="AF367" s="277"/>
      <c r="AG367" s="277"/>
      <c r="AH367" s="277"/>
      <c r="AI367" s="277"/>
      <c r="AJ367" s="277"/>
      <c r="AK367" s="277"/>
      <c r="AL367" s="277"/>
      <c r="AM367" s="277"/>
      <c r="AN367" s="277"/>
      <c r="AO367" s="277"/>
      <c r="AP367" s="277"/>
      <c r="AQ367" s="277"/>
      <c r="AR367" s="277"/>
      <c r="AS367" s="277"/>
      <c r="AT367" s="277"/>
      <c r="AU367" s="277"/>
      <c r="AV367" s="277"/>
      <c r="AW367" s="277"/>
      <c r="AX367" s="277"/>
      <c r="AY367" s="277"/>
      <c r="AZ367" s="277"/>
      <c r="BA367" s="277"/>
      <c r="BB367" s="277"/>
      <c r="BC367" s="277"/>
      <c r="BD367" s="277"/>
      <c r="BE367" s="277"/>
      <c r="BF367" s="277"/>
      <c r="BG367" s="277"/>
      <c r="BH367" s="277"/>
      <c r="BI367" s="277"/>
      <c r="BJ367" s="277"/>
      <c r="BK367" s="277"/>
      <c r="BL367" s="277"/>
      <c r="BM367" s="277"/>
      <c r="BN367" s="277"/>
      <c r="BO367" s="277"/>
      <c r="BP367" s="277"/>
      <c r="BQ367" s="277"/>
      <c r="BR367" s="277"/>
      <c r="BS367" s="277"/>
      <c r="BT367" s="277"/>
      <c r="BU367" s="277"/>
      <c r="BV367" s="277"/>
      <c r="BW367" s="277"/>
      <c r="BX367" s="277"/>
      <c r="BY367" s="277"/>
      <c r="BZ367" s="277"/>
      <c r="CA367" s="277"/>
      <c r="CB367" s="277"/>
      <c r="CC367" s="277"/>
      <c r="CD367" s="277"/>
      <c r="CE367" s="277"/>
      <c r="CF367" s="277"/>
      <c r="CG367" s="277"/>
      <c r="CH367" s="277"/>
      <c r="CI367" s="277"/>
      <c r="CJ367" s="277"/>
      <c r="CK367" s="277"/>
      <c r="CL367" s="277"/>
      <c r="CM367" s="277"/>
      <c r="CN367" s="277"/>
      <c r="CO367" s="277"/>
      <c r="CP367" s="277"/>
      <c r="CQ367" s="277"/>
      <c r="CR367" s="277"/>
      <c r="CS367" s="277"/>
      <c r="CT367" s="277"/>
      <c r="CU367" s="277"/>
      <c r="CV367" s="277"/>
      <c r="CW367" s="277"/>
      <c r="CX367" s="277"/>
      <c r="CY367" s="277"/>
      <c r="CZ367" s="277"/>
      <c r="DA367" s="277"/>
      <c r="DB367" s="277"/>
    </row>
    <row r="368" spans="1:106" s="293" customFormat="1" ht="25.5">
      <c r="A368" s="271">
        <v>223</v>
      </c>
      <c r="B368" s="271"/>
      <c r="C368" s="271" t="s">
        <v>6047</v>
      </c>
      <c r="D368" s="271" t="s">
        <v>5479</v>
      </c>
      <c r="E368" s="271" t="s">
        <v>6048</v>
      </c>
      <c r="F368" s="271" t="s">
        <v>6049</v>
      </c>
      <c r="G368" s="271" t="s">
        <v>977</v>
      </c>
      <c r="H368" s="300">
        <v>7314</v>
      </c>
      <c r="I368" s="271"/>
      <c r="J368" s="271"/>
      <c r="K368" s="272">
        <v>42628</v>
      </c>
      <c r="L368" s="271" t="s">
        <v>6050</v>
      </c>
      <c r="M368" s="271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  <c r="X368" s="277"/>
      <c r="Y368" s="277"/>
      <c r="Z368" s="277"/>
      <c r="AA368" s="277"/>
      <c r="AB368" s="277"/>
      <c r="AC368" s="277"/>
      <c r="AD368" s="277"/>
      <c r="AE368" s="277"/>
      <c r="AF368" s="277"/>
      <c r="AG368" s="277"/>
      <c r="AH368" s="277"/>
      <c r="AI368" s="277"/>
      <c r="AJ368" s="277"/>
      <c r="AK368" s="277"/>
      <c r="AL368" s="277"/>
      <c r="AM368" s="277"/>
      <c r="AN368" s="277"/>
      <c r="AO368" s="277"/>
      <c r="AP368" s="277"/>
      <c r="AQ368" s="277"/>
      <c r="AR368" s="277"/>
      <c r="AS368" s="277"/>
      <c r="AT368" s="277"/>
      <c r="AU368" s="277"/>
      <c r="AV368" s="277"/>
      <c r="AW368" s="277"/>
      <c r="AX368" s="277"/>
      <c r="AY368" s="277"/>
      <c r="AZ368" s="277"/>
      <c r="BA368" s="277"/>
      <c r="BB368" s="277"/>
      <c r="BC368" s="277"/>
      <c r="BD368" s="277"/>
      <c r="BE368" s="277"/>
      <c r="BF368" s="277"/>
      <c r="BG368" s="277"/>
      <c r="BH368" s="277"/>
      <c r="BI368" s="277"/>
      <c r="BJ368" s="277"/>
      <c r="BK368" s="277"/>
      <c r="BL368" s="277"/>
      <c r="BM368" s="277"/>
      <c r="BN368" s="277"/>
      <c r="BO368" s="277"/>
      <c r="BP368" s="277"/>
      <c r="BQ368" s="277"/>
      <c r="BR368" s="277"/>
      <c r="BS368" s="277"/>
      <c r="BT368" s="277"/>
      <c r="BU368" s="277"/>
      <c r="BV368" s="277"/>
      <c r="BW368" s="277"/>
      <c r="BX368" s="277"/>
      <c r="BY368" s="277"/>
      <c r="BZ368" s="277"/>
      <c r="CA368" s="277"/>
      <c r="CB368" s="277"/>
      <c r="CC368" s="277"/>
      <c r="CD368" s="277"/>
      <c r="CE368" s="277"/>
      <c r="CF368" s="277"/>
      <c r="CG368" s="277"/>
      <c r="CH368" s="277"/>
      <c r="CI368" s="277"/>
      <c r="CJ368" s="277"/>
      <c r="CK368" s="277"/>
      <c r="CL368" s="277"/>
      <c r="CM368" s="277"/>
      <c r="CN368" s="277"/>
      <c r="CO368" s="277"/>
      <c r="CP368" s="277"/>
      <c r="CQ368" s="277"/>
      <c r="CR368" s="277"/>
      <c r="CS368" s="277"/>
      <c r="CT368" s="277"/>
      <c r="CU368" s="277"/>
      <c r="CV368" s="277"/>
      <c r="CW368" s="277"/>
      <c r="CX368" s="277"/>
      <c r="CY368" s="277"/>
      <c r="CZ368" s="277"/>
      <c r="DA368" s="277"/>
      <c r="DB368" s="277"/>
    </row>
    <row r="369" spans="1:106" s="293" customFormat="1" ht="25.5">
      <c r="A369" s="271">
        <v>224</v>
      </c>
      <c r="B369" s="271"/>
      <c r="C369" s="271" t="s">
        <v>5488</v>
      </c>
      <c r="D369" s="271" t="s">
        <v>5479</v>
      </c>
      <c r="E369" s="271" t="s">
        <v>5489</v>
      </c>
      <c r="F369" s="271" t="s">
        <v>6051</v>
      </c>
      <c r="G369" s="271" t="s">
        <v>321</v>
      </c>
      <c r="H369" s="300">
        <v>59520</v>
      </c>
      <c r="I369" s="271"/>
      <c r="J369" s="271"/>
      <c r="K369" s="272">
        <v>42632</v>
      </c>
      <c r="L369" s="271" t="s">
        <v>6052</v>
      </c>
      <c r="M369" s="271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  <c r="AA369" s="277"/>
      <c r="AB369" s="277"/>
      <c r="AC369" s="277"/>
      <c r="AD369" s="277"/>
      <c r="AE369" s="277"/>
      <c r="AF369" s="277"/>
      <c r="AG369" s="277"/>
      <c r="AH369" s="277"/>
      <c r="AI369" s="277"/>
      <c r="AJ369" s="277"/>
      <c r="AK369" s="277"/>
      <c r="AL369" s="277"/>
      <c r="AM369" s="277"/>
      <c r="AN369" s="277"/>
      <c r="AO369" s="277"/>
      <c r="AP369" s="277"/>
      <c r="AQ369" s="277"/>
      <c r="AR369" s="277"/>
      <c r="AS369" s="277"/>
      <c r="AT369" s="277"/>
      <c r="AU369" s="277"/>
      <c r="AV369" s="277"/>
      <c r="AW369" s="277"/>
      <c r="AX369" s="277"/>
      <c r="AY369" s="277"/>
      <c r="AZ369" s="277"/>
      <c r="BA369" s="277"/>
      <c r="BB369" s="277"/>
      <c r="BC369" s="277"/>
      <c r="BD369" s="277"/>
      <c r="BE369" s="277"/>
      <c r="BF369" s="277"/>
      <c r="BG369" s="277"/>
      <c r="BH369" s="277"/>
      <c r="BI369" s="277"/>
      <c r="BJ369" s="277"/>
      <c r="BK369" s="277"/>
      <c r="BL369" s="277"/>
      <c r="BM369" s="277"/>
      <c r="BN369" s="277"/>
      <c r="BO369" s="277"/>
      <c r="BP369" s="277"/>
      <c r="BQ369" s="277"/>
      <c r="BR369" s="277"/>
      <c r="BS369" s="277"/>
      <c r="BT369" s="277"/>
      <c r="BU369" s="277"/>
      <c r="BV369" s="277"/>
      <c r="BW369" s="277"/>
      <c r="BX369" s="277"/>
      <c r="BY369" s="277"/>
      <c r="BZ369" s="277"/>
      <c r="CA369" s="277"/>
      <c r="CB369" s="277"/>
      <c r="CC369" s="277"/>
      <c r="CD369" s="277"/>
      <c r="CE369" s="277"/>
      <c r="CF369" s="277"/>
      <c r="CG369" s="277"/>
      <c r="CH369" s="277"/>
      <c r="CI369" s="277"/>
      <c r="CJ369" s="277"/>
      <c r="CK369" s="277"/>
      <c r="CL369" s="277"/>
      <c r="CM369" s="277"/>
      <c r="CN369" s="277"/>
      <c r="CO369" s="277"/>
      <c r="CP369" s="277"/>
      <c r="CQ369" s="277"/>
      <c r="CR369" s="277"/>
      <c r="CS369" s="277"/>
      <c r="CT369" s="277"/>
      <c r="CU369" s="277"/>
      <c r="CV369" s="277"/>
      <c r="CW369" s="277"/>
      <c r="CX369" s="277"/>
      <c r="CY369" s="277"/>
      <c r="CZ369" s="277"/>
      <c r="DA369" s="277"/>
      <c r="DB369" s="277"/>
    </row>
    <row r="370" spans="1:106" s="293" customFormat="1" ht="25.5">
      <c r="A370" s="271"/>
      <c r="B370" s="271"/>
      <c r="C370" s="271" t="s">
        <v>6053</v>
      </c>
      <c r="D370" s="271" t="s">
        <v>6054</v>
      </c>
      <c r="E370" s="271"/>
      <c r="F370" s="271"/>
      <c r="G370" s="271" t="s">
        <v>321</v>
      </c>
      <c r="H370" s="300">
        <v>59520</v>
      </c>
      <c r="I370" s="271"/>
      <c r="J370" s="271"/>
      <c r="K370" s="271"/>
      <c r="L370" s="271"/>
      <c r="M370" s="271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  <c r="AA370" s="277"/>
      <c r="AB370" s="277"/>
      <c r="AC370" s="277"/>
      <c r="AD370" s="277"/>
      <c r="AE370" s="277"/>
      <c r="AF370" s="277"/>
      <c r="AG370" s="277"/>
      <c r="AH370" s="277"/>
      <c r="AI370" s="277"/>
      <c r="AJ370" s="277"/>
      <c r="AK370" s="277"/>
      <c r="AL370" s="277"/>
      <c r="AM370" s="277"/>
      <c r="AN370" s="277"/>
      <c r="AO370" s="277"/>
      <c r="AP370" s="277"/>
      <c r="AQ370" s="277"/>
      <c r="AR370" s="277"/>
      <c r="AS370" s="277"/>
      <c r="AT370" s="277"/>
      <c r="AU370" s="277"/>
      <c r="AV370" s="277"/>
      <c r="AW370" s="277"/>
      <c r="AX370" s="277"/>
      <c r="AY370" s="277"/>
      <c r="AZ370" s="277"/>
      <c r="BA370" s="277"/>
      <c r="BB370" s="277"/>
      <c r="BC370" s="277"/>
      <c r="BD370" s="277"/>
      <c r="BE370" s="277"/>
      <c r="BF370" s="277"/>
      <c r="BG370" s="277"/>
      <c r="BH370" s="277"/>
      <c r="BI370" s="277"/>
      <c r="BJ370" s="277"/>
      <c r="BK370" s="277"/>
      <c r="BL370" s="277"/>
      <c r="BM370" s="277"/>
      <c r="BN370" s="277"/>
      <c r="BO370" s="277"/>
      <c r="BP370" s="277"/>
      <c r="BQ370" s="277"/>
      <c r="BR370" s="277"/>
      <c r="BS370" s="277"/>
      <c r="BT370" s="277"/>
      <c r="BU370" s="277"/>
      <c r="BV370" s="277"/>
      <c r="BW370" s="277"/>
      <c r="BX370" s="277"/>
      <c r="BY370" s="277"/>
      <c r="BZ370" s="277"/>
      <c r="CA370" s="277"/>
      <c r="CB370" s="277"/>
      <c r="CC370" s="277"/>
      <c r="CD370" s="277"/>
      <c r="CE370" s="277"/>
      <c r="CF370" s="277"/>
      <c r="CG370" s="277"/>
      <c r="CH370" s="277"/>
      <c r="CI370" s="277"/>
      <c r="CJ370" s="277"/>
      <c r="CK370" s="277"/>
      <c r="CL370" s="277"/>
      <c r="CM370" s="277"/>
      <c r="CN370" s="277"/>
      <c r="CO370" s="277"/>
      <c r="CP370" s="277"/>
      <c r="CQ370" s="277"/>
      <c r="CR370" s="277"/>
      <c r="CS370" s="277"/>
      <c r="CT370" s="277"/>
      <c r="CU370" s="277"/>
      <c r="CV370" s="277"/>
      <c r="CW370" s="277"/>
      <c r="CX370" s="277"/>
      <c r="CY370" s="277"/>
      <c r="CZ370" s="277"/>
      <c r="DA370" s="277"/>
      <c r="DB370" s="277"/>
    </row>
    <row r="371" spans="1:106" s="293" customFormat="1" ht="25.5">
      <c r="A371" s="271">
        <v>225</v>
      </c>
      <c r="B371" s="271"/>
      <c r="C371" s="271" t="s">
        <v>5488</v>
      </c>
      <c r="D371" s="271" t="s">
        <v>5479</v>
      </c>
      <c r="E371" s="271" t="s">
        <v>5489</v>
      </c>
      <c r="F371" s="271" t="s">
        <v>6055</v>
      </c>
      <c r="G371" s="271" t="s">
        <v>761</v>
      </c>
      <c r="H371" s="300">
        <v>120</v>
      </c>
      <c r="I371" s="271"/>
      <c r="J371" s="271"/>
      <c r="K371" s="272">
        <v>42632</v>
      </c>
      <c r="L371" s="271" t="s">
        <v>6056</v>
      </c>
      <c r="M371" s="271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  <c r="AA371" s="277"/>
      <c r="AB371" s="277"/>
      <c r="AC371" s="277"/>
      <c r="AD371" s="277"/>
      <c r="AE371" s="277"/>
      <c r="AF371" s="277"/>
      <c r="AG371" s="277"/>
      <c r="AH371" s="277"/>
      <c r="AI371" s="277"/>
      <c r="AJ371" s="277"/>
      <c r="AK371" s="277"/>
      <c r="AL371" s="277"/>
      <c r="AM371" s="277"/>
      <c r="AN371" s="277"/>
      <c r="AO371" s="277"/>
      <c r="AP371" s="277"/>
      <c r="AQ371" s="277"/>
      <c r="AR371" s="277"/>
      <c r="AS371" s="277"/>
      <c r="AT371" s="277"/>
      <c r="AU371" s="277"/>
      <c r="AV371" s="277"/>
      <c r="AW371" s="277"/>
      <c r="AX371" s="277"/>
      <c r="AY371" s="277"/>
      <c r="AZ371" s="277"/>
      <c r="BA371" s="277"/>
      <c r="BB371" s="277"/>
      <c r="BC371" s="277"/>
      <c r="BD371" s="277"/>
      <c r="BE371" s="277"/>
      <c r="BF371" s="277"/>
      <c r="BG371" s="277"/>
      <c r="BH371" s="277"/>
      <c r="BI371" s="277"/>
      <c r="BJ371" s="277"/>
      <c r="BK371" s="277"/>
      <c r="BL371" s="277"/>
      <c r="BM371" s="277"/>
      <c r="BN371" s="277"/>
      <c r="BO371" s="277"/>
      <c r="BP371" s="277"/>
      <c r="BQ371" s="277"/>
      <c r="BR371" s="277"/>
      <c r="BS371" s="277"/>
      <c r="BT371" s="277"/>
      <c r="BU371" s="277"/>
      <c r="BV371" s="277"/>
      <c r="BW371" s="277"/>
      <c r="BX371" s="277"/>
      <c r="BY371" s="277"/>
      <c r="BZ371" s="277"/>
      <c r="CA371" s="277"/>
      <c r="CB371" s="277"/>
      <c r="CC371" s="277"/>
      <c r="CD371" s="277"/>
      <c r="CE371" s="277"/>
      <c r="CF371" s="277"/>
      <c r="CG371" s="277"/>
      <c r="CH371" s="277"/>
      <c r="CI371" s="277"/>
      <c r="CJ371" s="277"/>
      <c r="CK371" s="277"/>
      <c r="CL371" s="277"/>
      <c r="CM371" s="277"/>
      <c r="CN371" s="277"/>
      <c r="CO371" s="277"/>
      <c r="CP371" s="277"/>
      <c r="CQ371" s="277"/>
      <c r="CR371" s="277"/>
      <c r="CS371" s="277"/>
      <c r="CT371" s="277"/>
      <c r="CU371" s="277"/>
      <c r="CV371" s="277"/>
      <c r="CW371" s="277"/>
      <c r="CX371" s="277"/>
      <c r="CY371" s="277"/>
      <c r="CZ371" s="277"/>
      <c r="DA371" s="277"/>
      <c r="DB371" s="277"/>
    </row>
    <row r="372" spans="1:106" s="293" customFormat="1" ht="25.5">
      <c r="A372" s="271">
        <v>226</v>
      </c>
      <c r="B372" s="271"/>
      <c r="C372" s="271" t="s">
        <v>5488</v>
      </c>
      <c r="D372" s="271" t="s">
        <v>5479</v>
      </c>
      <c r="E372" s="271" t="s">
        <v>5489</v>
      </c>
      <c r="F372" s="271" t="s">
        <v>6057</v>
      </c>
      <c r="G372" s="271" t="s">
        <v>321</v>
      </c>
      <c r="H372" s="300">
        <v>12400</v>
      </c>
      <c r="I372" s="271"/>
      <c r="J372" s="271"/>
      <c r="K372" s="272">
        <v>42632</v>
      </c>
      <c r="L372" s="271" t="s">
        <v>6058</v>
      </c>
      <c r="M372" s="271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  <c r="AA372" s="277"/>
      <c r="AB372" s="277"/>
      <c r="AC372" s="277"/>
      <c r="AD372" s="277"/>
      <c r="AE372" s="277"/>
      <c r="AF372" s="277"/>
      <c r="AG372" s="277"/>
      <c r="AH372" s="277"/>
      <c r="AI372" s="277"/>
      <c r="AJ372" s="277"/>
      <c r="AK372" s="277"/>
      <c r="AL372" s="277"/>
      <c r="AM372" s="277"/>
      <c r="AN372" s="277"/>
      <c r="AO372" s="277"/>
      <c r="AP372" s="277"/>
      <c r="AQ372" s="277"/>
      <c r="AR372" s="277"/>
      <c r="AS372" s="277"/>
      <c r="AT372" s="277"/>
      <c r="AU372" s="277"/>
      <c r="AV372" s="277"/>
      <c r="AW372" s="277"/>
      <c r="AX372" s="277"/>
      <c r="AY372" s="277"/>
      <c r="AZ372" s="277"/>
      <c r="BA372" s="277"/>
      <c r="BB372" s="277"/>
      <c r="BC372" s="277"/>
      <c r="BD372" s="277"/>
      <c r="BE372" s="277"/>
      <c r="BF372" s="277"/>
      <c r="BG372" s="277"/>
      <c r="BH372" s="277"/>
      <c r="BI372" s="277"/>
      <c r="BJ372" s="277"/>
      <c r="BK372" s="277"/>
      <c r="BL372" s="277"/>
      <c r="BM372" s="277"/>
      <c r="BN372" s="277"/>
      <c r="BO372" s="277"/>
      <c r="BP372" s="277"/>
      <c r="BQ372" s="277"/>
      <c r="BR372" s="277"/>
      <c r="BS372" s="277"/>
      <c r="BT372" s="277"/>
      <c r="BU372" s="277"/>
      <c r="BV372" s="277"/>
      <c r="BW372" s="277"/>
      <c r="BX372" s="277"/>
      <c r="BY372" s="277"/>
      <c r="BZ372" s="277"/>
      <c r="CA372" s="277"/>
      <c r="CB372" s="277"/>
      <c r="CC372" s="277"/>
      <c r="CD372" s="277"/>
      <c r="CE372" s="277"/>
      <c r="CF372" s="277"/>
      <c r="CG372" s="277"/>
      <c r="CH372" s="277"/>
      <c r="CI372" s="277"/>
      <c r="CJ372" s="277"/>
      <c r="CK372" s="277"/>
      <c r="CL372" s="277"/>
      <c r="CM372" s="277"/>
      <c r="CN372" s="277"/>
      <c r="CO372" s="277"/>
      <c r="CP372" s="277"/>
      <c r="CQ372" s="277"/>
      <c r="CR372" s="277"/>
      <c r="CS372" s="277"/>
      <c r="CT372" s="277"/>
      <c r="CU372" s="277"/>
      <c r="CV372" s="277"/>
      <c r="CW372" s="277"/>
      <c r="CX372" s="277"/>
      <c r="CY372" s="277"/>
      <c r="CZ372" s="277"/>
      <c r="DA372" s="277"/>
      <c r="DB372" s="277"/>
    </row>
    <row r="373" spans="1:106" s="293" customFormat="1" ht="25.5">
      <c r="A373" s="271">
        <v>227</v>
      </c>
      <c r="B373" s="271"/>
      <c r="C373" s="271" t="s">
        <v>6059</v>
      </c>
      <c r="D373" s="271" t="s">
        <v>5351</v>
      </c>
      <c r="E373" s="271" t="s">
        <v>6060</v>
      </c>
      <c r="F373" s="271" t="s">
        <v>6061</v>
      </c>
      <c r="G373" s="271" t="s">
        <v>989</v>
      </c>
      <c r="H373" s="300">
        <v>200</v>
      </c>
      <c r="I373" s="271"/>
      <c r="J373" s="271"/>
      <c r="K373" s="272">
        <v>42633</v>
      </c>
      <c r="L373" s="271" t="s">
        <v>6062</v>
      </c>
      <c r="M373" s="271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  <c r="AA373" s="277"/>
      <c r="AB373" s="277"/>
      <c r="AC373" s="277"/>
      <c r="AD373" s="277"/>
      <c r="AE373" s="277"/>
      <c r="AF373" s="277"/>
      <c r="AG373" s="277"/>
      <c r="AH373" s="277"/>
      <c r="AI373" s="277"/>
      <c r="AJ373" s="277"/>
      <c r="AK373" s="277"/>
      <c r="AL373" s="277"/>
      <c r="AM373" s="277"/>
      <c r="AN373" s="277"/>
      <c r="AO373" s="277"/>
      <c r="AP373" s="277"/>
      <c r="AQ373" s="277"/>
      <c r="AR373" s="277"/>
      <c r="AS373" s="277"/>
      <c r="AT373" s="277"/>
      <c r="AU373" s="277"/>
      <c r="AV373" s="277"/>
      <c r="AW373" s="277"/>
      <c r="AX373" s="277"/>
      <c r="AY373" s="277"/>
      <c r="AZ373" s="277"/>
      <c r="BA373" s="277"/>
      <c r="BB373" s="277"/>
      <c r="BC373" s="277"/>
      <c r="BD373" s="277"/>
      <c r="BE373" s="277"/>
      <c r="BF373" s="277"/>
      <c r="BG373" s="277"/>
      <c r="BH373" s="277"/>
      <c r="BI373" s="277"/>
      <c r="BJ373" s="277"/>
      <c r="BK373" s="277"/>
      <c r="BL373" s="277"/>
      <c r="BM373" s="277"/>
      <c r="BN373" s="277"/>
      <c r="BO373" s="277"/>
      <c r="BP373" s="277"/>
      <c r="BQ373" s="277"/>
      <c r="BR373" s="277"/>
      <c r="BS373" s="277"/>
      <c r="BT373" s="277"/>
      <c r="BU373" s="277"/>
      <c r="BV373" s="277"/>
      <c r="BW373" s="277"/>
      <c r="BX373" s="277"/>
      <c r="BY373" s="277"/>
      <c r="BZ373" s="277"/>
      <c r="CA373" s="277"/>
      <c r="CB373" s="277"/>
      <c r="CC373" s="277"/>
      <c r="CD373" s="277"/>
      <c r="CE373" s="277"/>
      <c r="CF373" s="277"/>
      <c r="CG373" s="277"/>
      <c r="CH373" s="277"/>
      <c r="CI373" s="277"/>
      <c r="CJ373" s="277"/>
      <c r="CK373" s="277"/>
      <c r="CL373" s="277"/>
      <c r="CM373" s="277"/>
      <c r="CN373" s="277"/>
      <c r="CO373" s="277"/>
      <c r="CP373" s="277"/>
      <c r="CQ373" s="277"/>
      <c r="CR373" s="277"/>
      <c r="CS373" s="277"/>
      <c r="CT373" s="277"/>
      <c r="CU373" s="277"/>
      <c r="CV373" s="277"/>
      <c r="CW373" s="277"/>
      <c r="CX373" s="277"/>
      <c r="CY373" s="277"/>
      <c r="CZ373" s="277"/>
      <c r="DA373" s="277"/>
      <c r="DB373" s="277"/>
    </row>
    <row r="374" spans="1:106" s="293" customFormat="1" ht="12.75">
      <c r="A374" s="271"/>
      <c r="B374" s="271"/>
      <c r="C374" s="271"/>
      <c r="D374" s="271"/>
      <c r="E374" s="271"/>
      <c r="F374" s="271"/>
      <c r="G374" s="271" t="s">
        <v>977</v>
      </c>
      <c r="H374" s="300">
        <v>5000</v>
      </c>
      <c r="I374" s="271"/>
      <c r="J374" s="271"/>
      <c r="K374" s="271"/>
      <c r="L374" s="271"/>
      <c r="M374" s="271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  <c r="X374" s="277"/>
      <c r="Y374" s="277"/>
      <c r="Z374" s="277"/>
      <c r="AA374" s="277"/>
      <c r="AB374" s="277"/>
      <c r="AC374" s="277"/>
      <c r="AD374" s="277"/>
      <c r="AE374" s="277"/>
      <c r="AF374" s="277"/>
      <c r="AG374" s="277"/>
      <c r="AH374" s="277"/>
      <c r="AI374" s="277"/>
      <c r="AJ374" s="277"/>
      <c r="AK374" s="277"/>
      <c r="AL374" s="277"/>
      <c r="AM374" s="277"/>
      <c r="AN374" s="277"/>
      <c r="AO374" s="277"/>
      <c r="AP374" s="277"/>
      <c r="AQ374" s="277"/>
      <c r="AR374" s="277"/>
      <c r="AS374" s="277"/>
      <c r="AT374" s="277"/>
      <c r="AU374" s="277"/>
      <c r="AV374" s="277"/>
      <c r="AW374" s="277"/>
      <c r="AX374" s="277"/>
      <c r="AY374" s="277"/>
      <c r="AZ374" s="277"/>
      <c r="BA374" s="277"/>
      <c r="BB374" s="277"/>
      <c r="BC374" s="277"/>
      <c r="BD374" s="277"/>
      <c r="BE374" s="277"/>
      <c r="BF374" s="277"/>
      <c r="BG374" s="277"/>
      <c r="BH374" s="277"/>
      <c r="BI374" s="277"/>
      <c r="BJ374" s="277"/>
      <c r="BK374" s="277"/>
      <c r="BL374" s="277"/>
      <c r="BM374" s="277"/>
      <c r="BN374" s="277"/>
      <c r="BO374" s="277"/>
      <c r="BP374" s="277"/>
      <c r="BQ374" s="277"/>
      <c r="BR374" s="277"/>
      <c r="BS374" s="277"/>
      <c r="BT374" s="277"/>
      <c r="BU374" s="277"/>
      <c r="BV374" s="277"/>
      <c r="BW374" s="277"/>
      <c r="BX374" s="277"/>
      <c r="BY374" s="277"/>
      <c r="BZ374" s="277"/>
      <c r="CA374" s="277"/>
      <c r="CB374" s="277"/>
      <c r="CC374" s="277"/>
      <c r="CD374" s="277"/>
      <c r="CE374" s="277"/>
      <c r="CF374" s="277"/>
      <c r="CG374" s="277"/>
      <c r="CH374" s="277"/>
      <c r="CI374" s="277"/>
      <c r="CJ374" s="277"/>
      <c r="CK374" s="277"/>
      <c r="CL374" s="277"/>
      <c r="CM374" s="277"/>
      <c r="CN374" s="277"/>
      <c r="CO374" s="277"/>
      <c r="CP374" s="277"/>
      <c r="CQ374" s="277"/>
      <c r="CR374" s="277"/>
      <c r="CS374" s="277"/>
      <c r="CT374" s="277"/>
      <c r="CU374" s="277"/>
      <c r="CV374" s="277"/>
      <c r="CW374" s="277"/>
      <c r="CX374" s="277"/>
      <c r="CY374" s="277"/>
      <c r="CZ374" s="277"/>
      <c r="DA374" s="277"/>
      <c r="DB374" s="277"/>
    </row>
    <row r="375" spans="1:106" s="293" customFormat="1" ht="25.5">
      <c r="A375" s="271">
        <v>228</v>
      </c>
      <c r="B375" s="271"/>
      <c r="C375" s="271" t="s">
        <v>6063</v>
      </c>
      <c r="D375" s="271" t="s">
        <v>5351</v>
      </c>
      <c r="E375" s="271" t="s">
        <v>6060</v>
      </c>
      <c r="F375" s="271" t="s">
        <v>6064</v>
      </c>
      <c r="G375" s="271" t="s">
        <v>989</v>
      </c>
      <c r="H375" s="300">
        <v>200</v>
      </c>
      <c r="I375" s="271"/>
      <c r="J375" s="271"/>
      <c r="K375" s="272">
        <v>42633</v>
      </c>
      <c r="L375" s="271" t="s">
        <v>6065</v>
      </c>
      <c r="M375" s="271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  <c r="X375" s="277"/>
      <c r="Y375" s="277"/>
      <c r="Z375" s="277"/>
      <c r="AA375" s="277"/>
      <c r="AB375" s="277"/>
      <c r="AC375" s="277"/>
      <c r="AD375" s="277"/>
      <c r="AE375" s="277"/>
      <c r="AF375" s="277"/>
      <c r="AG375" s="277"/>
      <c r="AH375" s="277"/>
      <c r="AI375" s="277"/>
      <c r="AJ375" s="277"/>
      <c r="AK375" s="277"/>
      <c r="AL375" s="277"/>
      <c r="AM375" s="277"/>
      <c r="AN375" s="277"/>
      <c r="AO375" s="277"/>
      <c r="AP375" s="277"/>
      <c r="AQ375" s="277"/>
      <c r="AR375" s="277"/>
      <c r="AS375" s="277"/>
      <c r="AT375" s="277"/>
      <c r="AU375" s="277"/>
      <c r="AV375" s="277"/>
      <c r="AW375" s="277"/>
      <c r="AX375" s="277"/>
      <c r="AY375" s="277"/>
      <c r="AZ375" s="277"/>
      <c r="BA375" s="277"/>
      <c r="BB375" s="277"/>
      <c r="BC375" s="277"/>
      <c r="BD375" s="277"/>
      <c r="BE375" s="277"/>
      <c r="BF375" s="277"/>
      <c r="BG375" s="277"/>
      <c r="BH375" s="277"/>
      <c r="BI375" s="277"/>
      <c r="BJ375" s="277"/>
      <c r="BK375" s="277"/>
      <c r="BL375" s="277"/>
      <c r="BM375" s="277"/>
      <c r="BN375" s="277"/>
      <c r="BO375" s="277"/>
      <c r="BP375" s="277"/>
      <c r="BQ375" s="277"/>
      <c r="BR375" s="277"/>
      <c r="BS375" s="277"/>
      <c r="BT375" s="277"/>
      <c r="BU375" s="277"/>
      <c r="BV375" s="277"/>
      <c r="BW375" s="277"/>
      <c r="BX375" s="277"/>
      <c r="BY375" s="277"/>
      <c r="BZ375" s="277"/>
      <c r="CA375" s="277"/>
      <c r="CB375" s="277"/>
      <c r="CC375" s="277"/>
      <c r="CD375" s="277"/>
      <c r="CE375" s="277"/>
      <c r="CF375" s="277"/>
      <c r="CG375" s="277"/>
      <c r="CH375" s="277"/>
      <c r="CI375" s="277"/>
      <c r="CJ375" s="277"/>
      <c r="CK375" s="277"/>
      <c r="CL375" s="277"/>
      <c r="CM375" s="277"/>
      <c r="CN375" s="277"/>
      <c r="CO375" s="277"/>
      <c r="CP375" s="277"/>
      <c r="CQ375" s="277"/>
      <c r="CR375" s="277"/>
      <c r="CS375" s="277"/>
      <c r="CT375" s="277"/>
      <c r="CU375" s="277"/>
      <c r="CV375" s="277"/>
      <c r="CW375" s="277"/>
      <c r="CX375" s="277"/>
      <c r="CY375" s="277"/>
      <c r="CZ375" s="277"/>
      <c r="DA375" s="277"/>
      <c r="DB375" s="277"/>
    </row>
    <row r="376" spans="1:106" s="293" customFormat="1" ht="12.75">
      <c r="A376" s="271"/>
      <c r="B376" s="271"/>
      <c r="C376" s="271"/>
      <c r="D376" s="271"/>
      <c r="E376" s="271"/>
      <c r="F376" s="271"/>
      <c r="G376" s="271" t="s">
        <v>977</v>
      </c>
      <c r="H376" s="300">
        <v>3000</v>
      </c>
      <c r="I376" s="271"/>
      <c r="J376" s="271"/>
      <c r="K376" s="271"/>
      <c r="L376" s="271"/>
      <c r="M376" s="271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  <c r="X376" s="277"/>
      <c r="Y376" s="277"/>
      <c r="Z376" s="277"/>
      <c r="AA376" s="277"/>
      <c r="AB376" s="277"/>
      <c r="AC376" s="277"/>
      <c r="AD376" s="277"/>
      <c r="AE376" s="277"/>
      <c r="AF376" s="277"/>
      <c r="AG376" s="277"/>
      <c r="AH376" s="277"/>
      <c r="AI376" s="277"/>
      <c r="AJ376" s="277"/>
      <c r="AK376" s="277"/>
      <c r="AL376" s="277"/>
      <c r="AM376" s="277"/>
      <c r="AN376" s="277"/>
      <c r="AO376" s="277"/>
      <c r="AP376" s="277"/>
      <c r="AQ376" s="277"/>
      <c r="AR376" s="277"/>
      <c r="AS376" s="277"/>
      <c r="AT376" s="277"/>
      <c r="AU376" s="277"/>
      <c r="AV376" s="277"/>
      <c r="AW376" s="277"/>
      <c r="AX376" s="277"/>
      <c r="AY376" s="277"/>
      <c r="AZ376" s="277"/>
      <c r="BA376" s="277"/>
      <c r="BB376" s="277"/>
      <c r="BC376" s="277"/>
      <c r="BD376" s="277"/>
      <c r="BE376" s="277"/>
      <c r="BF376" s="277"/>
      <c r="BG376" s="277"/>
      <c r="BH376" s="277"/>
      <c r="BI376" s="277"/>
      <c r="BJ376" s="277"/>
      <c r="BK376" s="277"/>
      <c r="BL376" s="277"/>
      <c r="BM376" s="277"/>
      <c r="BN376" s="277"/>
      <c r="BO376" s="277"/>
      <c r="BP376" s="277"/>
      <c r="BQ376" s="277"/>
      <c r="BR376" s="277"/>
      <c r="BS376" s="277"/>
      <c r="BT376" s="277"/>
      <c r="BU376" s="277"/>
      <c r="BV376" s="277"/>
      <c r="BW376" s="277"/>
      <c r="BX376" s="277"/>
      <c r="BY376" s="277"/>
      <c r="BZ376" s="277"/>
      <c r="CA376" s="277"/>
      <c r="CB376" s="277"/>
      <c r="CC376" s="277"/>
      <c r="CD376" s="277"/>
      <c r="CE376" s="277"/>
      <c r="CF376" s="277"/>
      <c r="CG376" s="277"/>
      <c r="CH376" s="277"/>
      <c r="CI376" s="277"/>
      <c r="CJ376" s="277"/>
      <c r="CK376" s="277"/>
      <c r="CL376" s="277"/>
      <c r="CM376" s="277"/>
      <c r="CN376" s="277"/>
      <c r="CO376" s="277"/>
      <c r="CP376" s="277"/>
      <c r="CQ376" s="277"/>
      <c r="CR376" s="277"/>
      <c r="CS376" s="277"/>
      <c r="CT376" s="277"/>
      <c r="CU376" s="277"/>
      <c r="CV376" s="277"/>
      <c r="CW376" s="277"/>
      <c r="CX376" s="277"/>
      <c r="CY376" s="277"/>
      <c r="CZ376" s="277"/>
      <c r="DA376" s="277"/>
      <c r="DB376" s="277"/>
    </row>
    <row r="377" spans="1:106" s="293" customFormat="1" ht="25.5">
      <c r="A377" s="271">
        <v>229</v>
      </c>
      <c r="B377" s="271"/>
      <c r="C377" s="271" t="s">
        <v>6066</v>
      </c>
      <c r="D377" s="271" t="s">
        <v>5351</v>
      </c>
      <c r="E377" s="271" t="s">
        <v>6060</v>
      </c>
      <c r="F377" s="271" t="s">
        <v>6067</v>
      </c>
      <c r="G377" s="271" t="s">
        <v>989</v>
      </c>
      <c r="H377" s="300">
        <v>200</v>
      </c>
      <c r="I377" s="271"/>
      <c r="J377" s="271"/>
      <c r="K377" s="272">
        <v>42633</v>
      </c>
      <c r="L377" s="271" t="s">
        <v>6068</v>
      </c>
      <c r="M377" s="271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  <c r="X377" s="277"/>
      <c r="Y377" s="277"/>
      <c r="Z377" s="277"/>
      <c r="AA377" s="277"/>
      <c r="AB377" s="277"/>
      <c r="AC377" s="277"/>
      <c r="AD377" s="277"/>
      <c r="AE377" s="277"/>
      <c r="AF377" s="277"/>
      <c r="AG377" s="277"/>
      <c r="AH377" s="277"/>
      <c r="AI377" s="277"/>
      <c r="AJ377" s="277"/>
      <c r="AK377" s="277"/>
      <c r="AL377" s="277"/>
      <c r="AM377" s="277"/>
      <c r="AN377" s="277"/>
      <c r="AO377" s="277"/>
      <c r="AP377" s="277"/>
      <c r="AQ377" s="277"/>
      <c r="AR377" s="277"/>
      <c r="AS377" s="277"/>
      <c r="AT377" s="277"/>
      <c r="AU377" s="277"/>
      <c r="AV377" s="277"/>
      <c r="AW377" s="277"/>
      <c r="AX377" s="277"/>
      <c r="AY377" s="277"/>
      <c r="AZ377" s="277"/>
      <c r="BA377" s="277"/>
      <c r="BB377" s="277"/>
      <c r="BC377" s="277"/>
      <c r="BD377" s="277"/>
      <c r="BE377" s="277"/>
      <c r="BF377" s="277"/>
      <c r="BG377" s="277"/>
      <c r="BH377" s="277"/>
      <c r="BI377" s="277"/>
      <c r="BJ377" s="277"/>
      <c r="BK377" s="277"/>
      <c r="BL377" s="277"/>
      <c r="BM377" s="277"/>
      <c r="BN377" s="277"/>
      <c r="BO377" s="277"/>
      <c r="BP377" s="277"/>
      <c r="BQ377" s="277"/>
      <c r="BR377" s="277"/>
      <c r="BS377" s="277"/>
      <c r="BT377" s="277"/>
      <c r="BU377" s="277"/>
      <c r="BV377" s="277"/>
      <c r="BW377" s="277"/>
      <c r="BX377" s="277"/>
      <c r="BY377" s="277"/>
      <c r="BZ377" s="277"/>
      <c r="CA377" s="277"/>
      <c r="CB377" s="277"/>
      <c r="CC377" s="277"/>
      <c r="CD377" s="277"/>
      <c r="CE377" s="277"/>
      <c r="CF377" s="277"/>
      <c r="CG377" s="277"/>
      <c r="CH377" s="277"/>
      <c r="CI377" s="277"/>
      <c r="CJ377" s="277"/>
      <c r="CK377" s="277"/>
      <c r="CL377" s="277"/>
      <c r="CM377" s="277"/>
      <c r="CN377" s="277"/>
      <c r="CO377" s="277"/>
      <c r="CP377" s="277"/>
      <c r="CQ377" s="277"/>
      <c r="CR377" s="277"/>
      <c r="CS377" s="277"/>
      <c r="CT377" s="277"/>
      <c r="CU377" s="277"/>
      <c r="CV377" s="277"/>
      <c r="CW377" s="277"/>
      <c r="CX377" s="277"/>
      <c r="CY377" s="277"/>
      <c r="CZ377" s="277"/>
      <c r="DA377" s="277"/>
      <c r="DB377" s="277"/>
    </row>
    <row r="378" spans="1:106" s="293" customFormat="1" ht="12.75">
      <c r="A378" s="271"/>
      <c r="B378" s="271"/>
      <c r="C378" s="271"/>
      <c r="D378" s="271"/>
      <c r="E378" s="271"/>
      <c r="F378" s="271"/>
      <c r="G378" s="271" t="s">
        <v>977</v>
      </c>
      <c r="H378" s="300">
        <v>5000</v>
      </c>
      <c r="I378" s="271"/>
      <c r="J378" s="271"/>
      <c r="K378" s="271"/>
      <c r="L378" s="271"/>
      <c r="M378" s="271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  <c r="X378" s="277"/>
      <c r="Y378" s="277"/>
      <c r="Z378" s="277"/>
      <c r="AA378" s="277"/>
      <c r="AB378" s="277"/>
      <c r="AC378" s="277"/>
      <c r="AD378" s="277"/>
      <c r="AE378" s="277"/>
      <c r="AF378" s="277"/>
      <c r="AG378" s="277"/>
      <c r="AH378" s="277"/>
      <c r="AI378" s="277"/>
      <c r="AJ378" s="277"/>
      <c r="AK378" s="277"/>
      <c r="AL378" s="277"/>
      <c r="AM378" s="277"/>
      <c r="AN378" s="277"/>
      <c r="AO378" s="277"/>
      <c r="AP378" s="277"/>
      <c r="AQ378" s="277"/>
      <c r="AR378" s="277"/>
      <c r="AS378" s="277"/>
      <c r="AT378" s="277"/>
      <c r="AU378" s="277"/>
      <c r="AV378" s="277"/>
      <c r="AW378" s="277"/>
      <c r="AX378" s="277"/>
      <c r="AY378" s="277"/>
      <c r="AZ378" s="277"/>
      <c r="BA378" s="277"/>
      <c r="BB378" s="277"/>
      <c r="BC378" s="277"/>
      <c r="BD378" s="277"/>
      <c r="BE378" s="277"/>
      <c r="BF378" s="277"/>
      <c r="BG378" s="277"/>
      <c r="BH378" s="277"/>
      <c r="BI378" s="277"/>
      <c r="BJ378" s="277"/>
      <c r="BK378" s="277"/>
      <c r="BL378" s="277"/>
      <c r="BM378" s="277"/>
      <c r="BN378" s="277"/>
      <c r="BO378" s="277"/>
      <c r="BP378" s="277"/>
      <c r="BQ378" s="277"/>
      <c r="BR378" s="277"/>
      <c r="BS378" s="277"/>
      <c r="BT378" s="277"/>
      <c r="BU378" s="277"/>
      <c r="BV378" s="277"/>
      <c r="BW378" s="277"/>
      <c r="BX378" s="277"/>
      <c r="BY378" s="277"/>
      <c r="BZ378" s="277"/>
      <c r="CA378" s="277"/>
      <c r="CB378" s="277"/>
      <c r="CC378" s="277"/>
      <c r="CD378" s="277"/>
      <c r="CE378" s="277"/>
      <c r="CF378" s="277"/>
      <c r="CG378" s="277"/>
      <c r="CH378" s="277"/>
      <c r="CI378" s="277"/>
      <c r="CJ378" s="277"/>
      <c r="CK378" s="277"/>
      <c r="CL378" s="277"/>
      <c r="CM378" s="277"/>
      <c r="CN378" s="277"/>
      <c r="CO378" s="277"/>
      <c r="CP378" s="277"/>
      <c r="CQ378" s="277"/>
      <c r="CR378" s="277"/>
      <c r="CS378" s="277"/>
      <c r="CT378" s="277"/>
      <c r="CU378" s="277"/>
      <c r="CV378" s="277"/>
      <c r="CW378" s="277"/>
      <c r="CX378" s="277"/>
      <c r="CY378" s="277"/>
      <c r="CZ378" s="277"/>
      <c r="DA378" s="277"/>
      <c r="DB378" s="277"/>
    </row>
    <row r="379" spans="1:106" s="293" customFormat="1" ht="25.5">
      <c r="A379" s="271">
        <v>230</v>
      </c>
      <c r="B379" s="271"/>
      <c r="C379" s="271" t="s">
        <v>6069</v>
      </c>
      <c r="D379" s="271" t="s">
        <v>5351</v>
      </c>
      <c r="E379" s="271" t="s">
        <v>6060</v>
      </c>
      <c r="F379" s="271" t="s">
        <v>6070</v>
      </c>
      <c r="G379" s="271" t="s">
        <v>989</v>
      </c>
      <c r="H379" s="300">
        <v>200</v>
      </c>
      <c r="I379" s="271"/>
      <c r="J379" s="271"/>
      <c r="K379" s="272">
        <v>42633</v>
      </c>
      <c r="L379" s="271" t="s">
        <v>6071</v>
      </c>
      <c r="M379" s="271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  <c r="X379" s="277"/>
      <c r="Y379" s="277"/>
      <c r="Z379" s="277"/>
      <c r="AA379" s="277"/>
      <c r="AB379" s="277"/>
      <c r="AC379" s="277"/>
      <c r="AD379" s="277"/>
      <c r="AE379" s="277"/>
      <c r="AF379" s="277"/>
      <c r="AG379" s="277"/>
      <c r="AH379" s="277"/>
      <c r="AI379" s="277"/>
      <c r="AJ379" s="277"/>
      <c r="AK379" s="277"/>
      <c r="AL379" s="277"/>
      <c r="AM379" s="277"/>
      <c r="AN379" s="277"/>
      <c r="AO379" s="277"/>
      <c r="AP379" s="277"/>
      <c r="AQ379" s="277"/>
      <c r="AR379" s="277"/>
      <c r="AS379" s="277"/>
      <c r="AT379" s="277"/>
      <c r="AU379" s="277"/>
      <c r="AV379" s="277"/>
      <c r="AW379" s="277"/>
      <c r="AX379" s="277"/>
      <c r="AY379" s="277"/>
      <c r="AZ379" s="277"/>
      <c r="BA379" s="277"/>
      <c r="BB379" s="277"/>
      <c r="BC379" s="277"/>
      <c r="BD379" s="277"/>
      <c r="BE379" s="277"/>
      <c r="BF379" s="277"/>
      <c r="BG379" s="277"/>
      <c r="BH379" s="277"/>
      <c r="BI379" s="277"/>
      <c r="BJ379" s="277"/>
      <c r="BK379" s="277"/>
      <c r="BL379" s="277"/>
      <c r="BM379" s="277"/>
      <c r="BN379" s="277"/>
      <c r="BO379" s="277"/>
      <c r="BP379" s="277"/>
      <c r="BQ379" s="277"/>
      <c r="BR379" s="277"/>
      <c r="BS379" s="277"/>
      <c r="BT379" s="277"/>
      <c r="BU379" s="277"/>
      <c r="BV379" s="277"/>
      <c r="BW379" s="277"/>
      <c r="BX379" s="277"/>
      <c r="BY379" s="277"/>
      <c r="BZ379" s="277"/>
      <c r="CA379" s="277"/>
      <c r="CB379" s="277"/>
      <c r="CC379" s="277"/>
      <c r="CD379" s="277"/>
      <c r="CE379" s="277"/>
      <c r="CF379" s="277"/>
      <c r="CG379" s="277"/>
      <c r="CH379" s="277"/>
      <c r="CI379" s="277"/>
      <c r="CJ379" s="277"/>
      <c r="CK379" s="277"/>
      <c r="CL379" s="277"/>
      <c r="CM379" s="277"/>
      <c r="CN379" s="277"/>
      <c r="CO379" s="277"/>
      <c r="CP379" s="277"/>
      <c r="CQ379" s="277"/>
      <c r="CR379" s="277"/>
      <c r="CS379" s="277"/>
      <c r="CT379" s="277"/>
      <c r="CU379" s="277"/>
      <c r="CV379" s="277"/>
      <c r="CW379" s="277"/>
      <c r="CX379" s="277"/>
      <c r="CY379" s="277"/>
      <c r="CZ379" s="277"/>
      <c r="DA379" s="277"/>
      <c r="DB379" s="277"/>
    </row>
    <row r="380" spans="1:106" s="293" customFormat="1" ht="12.75">
      <c r="A380" s="271"/>
      <c r="B380" s="271"/>
      <c r="C380" s="271"/>
      <c r="D380" s="271"/>
      <c r="E380" s="271"/>
      <c r="F380" s="271"/>
      <c r="G380" s="271" t="s">
        <v>977</v>
      </c>
      <c r="H380" s="300">
        <v>5000</v>
      </c>
      <c r="I380" s="271"/>
      <c r="J380" s="271"/>
      <c r="K380" s="271"/>
      <c r="L380" s="271"/>
      <c r="M380" s="271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  <c r="X380" s="277"/>
      <c r="Y380" s="277"/>
      <c r="Z380" s="277"/>
      <c r="AA380" s="277"/>
      <c r="AB380" s="277"/>
      <c r="AC380" s="277"/>
      <c r="AD380" s="277"/>
      <c r="AE380" s="277"/>
      <c r="AF380" s="277"/>
      <c r="AG380" s="277"/>
      <c r="AH380" s="277"/>
      <c r="AI380" s="277"/>
      <c r="AJ380" s="277"/>
      <c r="AK380" s="277"/>
      <c r="AL380" s="277"/>
      <c r="AM380" s="277"/>
      <c r="AN380" s="277"/>
      <c r="AO380" s="277"/>
      <c r="AP380" s="277"/>
      <c r="AQ380" s="277"/>
      <c r="AR380" s="277"/>
      <c r="AS380" s="277"/>
      <c r="AT380" s="277"/>
      <c r="AU380" s="277"/>
      <c r="AV380" s="277"/>
      <c r="AW380" s="277"/>
      <c r="AX380" s="277"/>
      <c r="AY380" s="277"/>
      <c r="AZ380" s="277"/>
      <c r="BA380" s="277"/>
      <c r="BB380" s="277"/>
      <c r="BC380" s="277"/>
      <c r="BD380" s="277"/>
      <c r="BE380" s="277"/>
      <c r="BF380" s="277"/>
      <c r="BG380" s="277"/>
      <c r="BH380" s="277"/>
      <c r="BI380" s="277"/>
      <c r="BJ380" s="277"/>
      <c r="BK380" s="277"/>
      <c r="BL380" s="277"/>
      <c r="BM380" s="277"/>
      <c r="BN380" s="277"/>
      <c r="BO380" s="277"/>
      <c r="BP380" s="277"/>
      <c r="BQ380" s="277"/>
      <c r="BR380" s="277"/>
      <c r="BS380" s="277"/>
      <c r="BT380" s="277"/>
      <c r="BU380" s="277"/>
      <c r="BV380" s="277"/>
      <c r="BW380" s="277"/>
      <c r="BX380" s="277"/>
      <c r="BY380" s="277"/>
      <c r="BZ380" s="277"/>
      <c r="CA380" s="277"/>
      <c r="CB380" s="277"/>
      <c r="CC380" s="277"/>
      <c r="CD380" s="277"/>
      <c r="CE380" s="277"/>
      <c r="CF380" s="277"/>
      <c r="CG380" s="277"/>
      <c r="CH380" s="277"/>
      <c r="CI380" s="277"/>
      <c r="CJ380" s="277"/>
      <c r="CK380" s="277"/>
      <c r="CL380" s="277"/>
      <c r="CM380" s="277"/>
      <c r="CN380" s="277"/>
      <c r="CO380" s="277"/>
      <c r="CP380" s="277"/>
      <c r="CQ380" s="277"/>
      <c r="CR380" s="277"/>
      <c r="CS380" s="277"/>
      <c r="CT380" s="277"/>
      <c r="CU380" s="277"/>
      <c r="CV380" s="277"/>
      <c r="CW380" s="277"/>
      <c r="CX380" s="277"/>
      <c r="CY380" s="277"/>
      <c r="CZ380" s="277"/>
      <c r="DA380" s="277"/>
      <c r="DB380" s="277"/>
    </row>
    <row r="381" spans="1:106" s="293" customFormat="1" ht="25.5">
      <c r="A381" s="271">
        <v>231</v>
      </c>
      <c r="B381" s="271"/>
      <c r="C381" s="271" t="s">
        <v>6072</v>
      </c>
      <c r="D381" s="271" t="s">
        <v>5351</v>
      </c>
      <c r="E381" s="271" t="s">
        <v>6073</v>
      </c>
      <c r="F381" s="271" t="s">
        <v>6074</v>
      </c>
      <c r="G381" s="271" t="s">
        <v>3748</v>
      </c>
      <c r="H381" s="271"/>
      <c r="I381" s="271"/>
      <c r="J381" s="300">
        <v>8115</v>
      </c>
      <c r="K381" s="272">
        <v>42633</v>
      </c>
      <c r="L381" s="271" t="s">
        <v>6075</v>
      </c>
      <c r="M381" s="271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  <c r="X381" s="277"/>
      <c r="Y381" s="277"/>
      <c r="Z381" s="277"/>
      <c r="AA381" s="277"/>
      <c r="AB381" s="277"/>
      <c r="AC381" s="277"/>
      <c r="AD381" s="277"/>
      <c r="AE381" s="277"/>
      <c r="AF381" s="277"/>
      <c r="AG381" s="277"/>
      <c r="AH381" s="277"/>
      <c r="AI381" s="277"/>
      <c r="AJ381" s="277"/>
      <c r="AK381" s="277"/>
      <c r="AL381" s="277"/>
      <c r="AM381" s="277"/>
      <c r="AN381" s="277"/>
      <c r="AO381" s="277"/>
      <c r="AP381" s="277"/>
      <c r="AQ381" s="277"/>
      <c r="AR381" s="277"/>
      <c r="AS381" s="277"/>
      <c r="AT381" s="277"/>
      <c r="AU381" s="277"/>
      <c r="AV381" s="277"/>
      <c r="AW381" s="277"/>
      <c r="AX381" s="277"/>
      <c r="AY381" s="277"/>
      <c r="AZ381" s="277"/>
      <c r="BA381" s="277"/>
      <c r="BB381" s="277"/>
      <c r="BC381" s="277"/>
      <c r="BD381" s="277"/>
      <c r="BE381" s="277"/>
      <c r="BF381" s="277"/>
      <c r="BG381" s="277"/>
      <c r="BH381" s="277"/>
      <c r="BI381" s="277"/>
      <c r="BJ381" s="277"/>
      <c r="BK381" s="277"/>
      <c r="BL381" s="277"/>
      <c r="BM381" s="277"/>
      <c r="BN381" s="277"/>
      <c r="BO381" s="277"/>
      <c r="BP381" s="277"/>
      <c r="BQ381" s="277"/>
      <c r="BR381" s="277"/>
      <c r="BS381" s="277"/>
      <c r="BT381" s="277"/>
      <c r="BU381" s="277"/>
      <c r="BV381" s="277"/>
      <c r="BW381" s="277"/>
      <c r="BX381" s="277"/>
      <c r="BY381" s="277"/>
      <c r="BZ381" s="277"/>
      <c r="CA381" s="277"/>
      <c r="CB381" s="277"/>
      <c r="CC381" s="277"/>
      <c r="CD381" s="277"/>
      <c r="CE381" s="277"/>
      <c r="CF381" s="277"/>
      <c r="CG381" s="277"/>
      <c r="CH381" s="277"/>
      <c r="CI381" s="277"/>
      <c r="CJ381" s="277"/>
      <c r="CK381" s="277"/>
      <c r="CL381" s="277"/>
      <c r="CM381" s="277"/>
      <c r="CN381" s="277"/>
      <c r="CO381" s="277"/>
      <c r="CP381" s="277"/>
      <c r="CQ381" s="277"/>
      <c r="CR381" s="277"/>
      <c r="CS381" s="277"/>
      <c r="CT381" s="277"/>
      <c r="CU381" s="277"/>
      <c r="CV381" s="277"/>
      <c r="CW381" s="277"/>
      <c r="CX381" s="277"/>
      <c r="CY381" s="277"/>
      <c r="CZ381" s="277"/>
      <c r="DA381" s="277"/>
      <c r="DB381" s="277"/>
    </row>
    <row r="382" spans="1:106" s="293" customFormat="1" ht="25.5">
      <c r="A382" s="271">
        <v>232</v>
      </c>
      <c r="B382" s="271"/>
      <c r="C382" s="271" t="s">
        <v>6072</v>
      </c>
      <c r="D382" s="271" t="s">
        <v>5351</v>
      </c>
      <c r="E382" s="271" t="s">
        <v>6073</v>
      </c>
      <c r="F382" s="271" t="s">
        <v>6076</v>
      </c>
      <c r="G382" s="271" t="s">
        <v>5903</v>
      </c>
      <c r="H382" s="271"/>
      <c r="I382" s="271"/>
      <c r="J382" s="300">
        <v>28645</v>
      </c>
      <c r="K382" s="272">
        <v>42633</v>
      </c>
      <c r="L382" s="271" t="s">
        <v>6077</v>
      </c>
      <c r="M382" s="271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  <c r="X382" s="277"/>
      <c r="Y382" s="277"/>
      <c r="Z382" s="277"/>
      <c r="AA382" s="277"/>
      <c r="AB382" s="277"/>
      <c r="AC382" s="277"/>
      <c r="AD382" s="277"/>
      <c r="AE382" s="277"/>
      <c r="AF382" s="277"/>
      <c r="AG382" s="277"/>
      <c r="AH382" s="277"/>
      <c r="AI382" s="277"/>
      <c r="AJ382" s="277"/>
      <c r="AK382" s="277"/>
      <c r="AL382" s="277"/>
      <c r="AM382" s="277"/>
      <c r="AN382" s="277"/>
      <c r="AO382" s="277"/>
      <c r="AP382" s="277"/>
      <c r="AQ382" s="277"/>
      <c r="AR382" s="277"/>
      <c r="AS382" s="277"/>
      <c r="AT382" s="277"/>
      <c r="AU382" s="277"/>
      <c r="AV382" s="277"/>
      <c r="AW382" s="277"/>
      <c r="AX382" s="277"/>
      <c r="AY382" s="277"/>
      <c r="AZ382" s="277"/>
      <c r="BA382" s="277"/>
      <c r="BB382" s="277"/>
      <c r="BC382" s="277"/>
      <c r="BD382" s="277"/>
      <c r="BE382" s="277"/>
      <c r="BF382" s="277"/>
      <c r="BG382" s="277"/>
      <c r="BH382" s="277"/>
      <c r="BI382" s="277"/>
      <c r="BJ382" s="277"/>
      <c r="BK382" s="277"/>
      <c r="BL382" s="277"/>
      <c r="BM382" s="277"/>
      <c r="BN382" s="277"/>
      <c r="BO382" s="277"/>
      <c r="BP382" s="277"/>
      <c r="BQ382" s="277"/>
      <c r="BR382" s="277"/>
      <c r="BS382" s="277"/>
      <c r="BT382" s="277"/>
      <c r="BU382" s="277"/>
      <c r="BV382" s="277"/>
      <c r="BW382" s="277"/>
      <c r="BX382" s="277"/>
      <c r="BY382" s="277"/>
      <c r="BZ382" s="277"/>
      <c r="CA382" s="277"/>
      <c r="CB382" s="277"/>
      <c r="CC382" s="277"/>
      <c r="CD382" s="277"/>
      <c r="CE382" s="277"/>
      <c r="CF382" s="277"/>
      <c r="CG382" s="277"/>
      <c r="CH382" s="277"/>
      <c r="CI382" s="277"/>
      <c r="CJ382" s="277"/>
      <c r="CK382" s="277"/>
      <c r="CL382" s="277"/>
      <c r="CM382" s="277"/>
      <c r="CN382" s="277"/>
      <c r="CO382" s="277"/>
      <c r="CP382" s="277"/>
      <c r="CQ382" s="277"/>
      <c r="CR382" s="277"/>
      <c r="CS382" s="277"/>
      <c r="CT382" s="277"/>
      <c r="CU382" s="277"/>
      <c r="CV382" s="277"/>
      <c r="CW382" s="277"/>
      <c r="CX382" s="277"/>
      <c r="CY382" s="277"/>
      <c r="CZ382" s="277"/>
      <c r="DA382" s="277"/>
      <c r="DB382" s="277"/>
    </row>
    <row r="383" spans="1:106" s="293" customFormat="1" ht="25.5">
      <c r="A383" s="271">
        <v>234</v>
      </c>
      <c r="B383" s="271"/>
      <c r="C383" s="271" t="s">
        <v>6078</v>
      </c>
      <c r="D383" s="271" t="s">
        <v>5470</v>
      </c>
      <c r="E383" s="271" t="s">
        <v>6079</v>
      </c>
      <c r="F383" s="271" t="s">
        <v>6080</v>
      </c>
      <c r="G383" s="271" t="s">
        <v>5903</v>
      </c>
      <c r="H383" s="271"/>
      <c r="I383" s="271"/>
      <c r="J383" s="300">
        <v>36272</v>
      </c>
      <c r="K383" s="272">
        <v>42632</v>
      </c>
      <c r="L383" s="271" t="s">
        <v>6081</v>
      </c>
      <c r="M383" s="271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  <c r="X383" s="277"/>
      <c r="Y383" s="277"/>
      <c r="Z383" s="277"/>
      <c r="AA383" s="277"/>
      <c r="AB383" s="277"/>
      <c r="AC383" s="277"/>
      <c r="AD383" s="277"/>
      <c r="AE383" s="277"/>
      <c r="AF383" s="277"/>
      <c r="AG383" s="277"/>
      <c r="AH383" s="277"/>
      <c r="AI383" s="277"/>
      <c r="AJ383" s="277"/>
      <c r="AK383" s="277"/>
      <c r="AL383" s="277"/>
      <c r="AM383" s="277"/>
      <c r="AN383" s="277"/>
      <c r="AO383" s="277"/>
      <c r="AP383" s="277"/>
      <c r="AQ383" s="277"/>
      <c r="AR383" s="277"/>
      <c r="AS383" s="277"/>
      <c r="AT383" s="277"/>
      <c r="AU383" s="277"/>
      <c r="AV383" s="277"/>
      <c r="AW383" s="277"/>
      <c r="AX383" s="277"/>
      <c r="AY383" s="277"/>
      <c r="AZ383" s="277"/>
      <c r="BA383" s="277"/>
      <c r="BB383" s="277"/>
      <c r="BC383" s="277"/>
      <c r="BD383" s="277"/>
      <c r="BE383" s="277"/>
      <c r="BF383" s="277"/>
      <c r="BG383" s="277"/>
      <c r="BH383" s="277"/>
      <c r="BI383" s="277"/>
      <c r="BJ383" s="277"/>
      <c r="BK383" s="277"/>
      <c r="BL383" s="277"/>
      <c r="BM383" s="277"/>
      <c r="BN383" s="277"/>
      <c r="BO383" s="277"/>
      <c r="BP383" s="277"/>
      <c r="BQ383" s="277"/>
      <c r="BR383" s="277"/>
      <c r="BS383" s="277"/>
      <c r="BT383" s="277"/>
      <c r="BU383" s="277"/>
      <c r="BV383" s="277"/>
      <c r="BW383" s="277"/>
      <c r="BX383" s="277"/>
      <c r="BY383" s="277"/>
      <c r="BZ383" s="277"/>
      <c r="CA383" s="277"/>
      <c r="CB383" s="277"/>
      <c r="CC383" s="277"/>
      <c r="CD383" s="277"/>
      <c r="CE383" s="277"/>
      <c r="CF383" s="277"/>
      <c r="CG383" s="277"/>
      <c r="CH383" s="277"/>
      <c r="CI383" s="277"/>
      <c r="CJ383" s="277"/>
      <c r="CK383" s="277"/>
      <c r="CL383" s="277"/>
      <c r="CM383" s="277"/>
      <c r="CN383" s="277"/>
      <c r="CO383" s="277"/>
      <c r="CP383" s="277"/>
      <c r="CQ383" s="277"/>
      <c r="CR383" s="277"/>
      <c r="CS383" s="277"/>
      <c r="CT383" s="277"/>
      <c r="CU383" s="277"/>
      <c r="CV383" s="277"/>
      <c r="CW383" s="277"/>
      <c r="CX383" s="277"/>
      <c r="CY383" s="277"/>
      <c r="CZ383" s="277"/>
      <c r="DA383" s="277"/>
      <c r="DB383" s="277"/>
    </row>
    <row r="384" spans="1:106" s="293" customFormat="1" ht="25.5">
      <c r="A384" s="271">
        <v>235</v>
      </c>
      <c r="B384" s="271"/>
      <c r="C384" s="271" t="s">
        <v>6078</v>
      </c>
      <c r="D384" s="271" t="s">
        <v>5470</v>
      </c>
      <c r="E384" s="271" t="s">
        <v>6079</v>
      </c>
      <c r="F384" s="271" t="s">
        <v>6082</v>
      </c>
      <c r="G384" s="271" t="s">
        <v>5903</v>
      </c>
      <c r="H384" s="271"/>
      <c r="I384" s="271"/>
      <c r="J384" s="300">
        <v>30880</v>
      </c>
      <c r="K384" s="272">
        <v>42632</v>
      </c>
      <c r="L384" s="271" t="s">
        <v>6083</v>
      </c>
      <c r="M384" s="271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  <c r="X384" s="277"/>
      <c r="Y384" s="277"/>
      <c r="Z384" s="277"/>
      <c r="AA384" s="277"/>
      <c r="AB384" s="277"/>
      <c r="AC384" s="277"/>
      <c r="AD384" s="277"/>
      <c r="AE384" s="277"/>
      <c r="AF384" s="277"/>
      <c r="AG384" s="277"/>
      <c r="AH384" s="277"/>
      <c r="AI384" s="277"/>
      <c r="AJ384" s="277"/>
      <c r="AK384" s="277"/>
      <c r="AL384" s="277"/>
      <c r="AM384" s="277"/>
      <c r="AN384" s="277"/>
      <c r="AO384" s="277"/>
      <c r="AP384" s="277"/>
      <c r="AQ384" s="277"/>
      <c r="AR384" s="277"/>
      <c r="AS384" s="277"/>
      <c r="AT384" s="277"/>
      <c r="AU384" s="277"/>
      <c r="AV384" s="277"/>
      <c r="AW384" s="277"/>
      <c r="AX384" s="277"/>
      <c r="AY384" s="277"/>
      <c r="AZ384" s="277"/>
      <c r="BA384" s="277"/>
      <c r="BB384" s="277"/>
      <c r="BC384" s="277"/>
      <c r="BD384" s="277"/>
      <c r="BE384" s="277"/>
      <c r="BF384" s="277"/>
      <c r="BG384" s="277"/>
      <c r="BH384" s="277"/>
      <c r="BI384" s="277"/>
      <c r="BJ384" s="277"/>
      <c r="BK384" s="277"/>
      <c r="BL384" s="277"/>
      <c r="BM384" s="277"/>
      <c r="BN384" s="277"/>
      <c r="BO384" s="277"/>
      <c r="BP384" s="277"/>
      <c r="BQ384" s="277"/>
      <c r="BR384" s="277"/>
      <c r="BS384" s="277"/>
      <c r="BT384" s="277"/>
      <c r="BU384" s="277"/>
      <c r="BV384" s="277"/>
      <c r="BW384" s="277"/>
      <c r="BX384" s="277"/>
      <c r="BY384" s="277"/>
      <c r="BZ384" s="277"/>
      <c r="CA384" s="277"/>
      <c r="CB384" s="277"/>
      <c r="CC384" s="277"/>
      <c r="CD384" s="277"/>
      <c r="CE384" s="277"/>
      <c r="CF384" s="277"/>
      <c r="CG384" s="277"/>
      <c r="CH384" s="277"/>
      <c r="CI384" s="277"/>
      <c r="CJ384" s="277"/>
      <c r="CK384" s="277"/>
      <c r="CL384" s="277"/>
      <c r="CM384" s="277"/>
      <c r="CN384" s="277"/>
      <c r="CO384" s="277"/>
      <c r="CP384" s="277"/>
      <c r="CQ384" s="277"/>
      <c r="CR384" s="277"/>
      <c r="CS384" s="277"/>
      <c r="CT384" s="277"/>
      <c r="CU384" s="277"/>
      <c r="CV384" s="277"/>
      <c r="CW384" s="277"/>
      <c r="CX384" s="277"/>
      <c r="CY384" s="277"/>
      <c r="CZ384" s="277"/>
      <c r="DA384" s="277"/>
      <c r="DB384" s="277"/>
    </row>
    <row r="385" spans="1:106" s="293" customFormat="1" ht="25.5">
      <c r="A385" s="271">
        <v>236</v>
      </c>
      <c r="B385" s="271"/>
      <c r="C385" s="271" t="s">
        <v>6084</v>
      </c>
      <c r="D385" s="271" t="s">
        <v>5758</v>
      </c>
      <c r="E385" s="271" t="s">
        <v>6085</v>
      </c>
      <c r="F385" s="271" t="s">
        <v>6086</v>
      </c>
      <c r="G385" s="271" t="s">
        <v>3748</v>
      </c>
      <c r="H385" s="271"/>
      <c r="I385" s="271"/>
      <c r="J385" s="300">
        <v>200</v>
      </c>
      <c r="K385" s="272">
        <v>42632</v>
      </c>
      <c r="L385" s="271" t="s">
        <v>6087</v>
      </c>
      <c r="M385" s="271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  <c r="X385" s="277"/>
      <c r="Y385" s="277"/>
      <c r="Z385" s="277"/>
      <c r="AA385" s="277"/>
      <c r="AB385" s="277"/>
      <c r="AC385" s="277"/>
      <c r="AD385" s="277"/>
      <c r="AE385" s="277"/>
      <c r="AF385" s="277"/>
      <c r="AG385" s="277"/>
      <c r="AH385" s="277"/>
      <c r="AI385" s="277"/>
      <c r="AJ385" s="277"/>
      <c r="AK385" s="277"/>
      <c r="AL385" s="277"/>
      <c r="AM385" s="277"/>
      <c r="AN385" s="277"/>
      <c r="AO385" s="277"/>
      <c r="AP385" s="277"/>
      <c r="AQ385" s="277"/>
      <c r="AR385" s="277"/>
      <c r="AS385" s="277"/>
      <c r="AT385" s="277"/>
      <c r="AU385" s="277"/>
      <c r="AV385" s="277"/>
      <c r="AW385" s="277"/>
      <c r="AX385" s="277"/>
      <c r="AY385" s="277"/>
      <c r="AZ385" s="277"/>
      <c r="BA385" s="277"/>
      <c r="BB385" s="277"/>
      <c r="BC385" s="277"/>
      <c r="BD385" s="277"/>
      <c r="BE385" s="277"/>
      <c r="BF385" s="277"/>
      <c r="BG385" s="277"/>
      <c r="BH385" s="277"/>
      <c r="BI385" s="277"/>
      <c r="BJ385" s="277"/>
      <c r="BK385" s="277"/>
      <c r="BL385" s="277"/>
      <c r="BM385" s="277"/>
      <c r="BN385" s="277"/>
      <c r="BO385" s="277"/>
      <c r="BP385" s="277"/>
      <c r="BQ385" s="277"/>
      <c r="BR385" s="277"/>
      <c r="BS385" s="277"/>
      <c r="BT385" s="277"/>
      <c r="BU385" s="277"/>
      <c r="BV385" s="277"/>
      <c r="BW385" s="277"/>
      <c r="BX385" s="277"/>
      <c r="BY385" s="277"/>
      <c r="BZ385" s="277"/>
      <c r="CA385" s="277"/>
      <c r="CB385" s="277"/>
      <c r="CC385" s="277"/>
      <c r="CD385" s="277"/>
      <c r="CE385" s="277"/>
      <c r="CF385" s="277"/>
      <c r="CG385" s="277"/>
      <c r="CH385" s="277"/>
      <c r="CI385" s="277"/>
      <c r="CJ385" s="277"/>
      <c r="CK385" s="277"/>
      <c r="CL385" s="277"/>
      <c r="CM385" s="277"/>
      <c r="CN385" s="277"/>
      <c r="CO385" s="277"/>
      <c r="CP385" s="277"/>
      <c r="CQ385" s="277"/>
      <c r="CR385" s="277"/>
      <c r="CS385" s="277"/>
      <c r="CT385" s="277"/>
      <c r="CU385" s="277"/>
      <c r="CV385" s="277"/>
      <c r="CW385" s="277"/>
      <c r="CX385" s="277"/>
      <c r="CY385" s="277"/>
      <c r="CZ385" s="277"/>
      <c r="DA385" s="277"/>
      <c r="DB385" s="277"/>
    </row>
    <row r="386" spans="1:106" s="293" customFormat="1" ht="12.75">
      <c r="A386" s="271"/>
      <c r="B386" s="277"/>
      <c r="G386" s="271" t="s">
        <v>977</v>
      </c>
      <c r="H386" s="271"/>
      <c r="I386" s="271"/>
      <c r="J386" s="300">
        <v>3000</v>
      </c>
      <c r="K386" s="271"/>
      <c r="L386" s="271"/>
      <c r="M386" s="271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  <c r="X386" s="277"/>
      <c r="Y386" s="277"/>
      <c r="Z386" s="277"/>
      <c r="AA386" s="277"/>
      <c r="AB386" s="277"/>
      <c r="AC386" s="277"/>
      <c r="AD386" s="277"/>
      <c r="AE386" s="277"/>
      <c r="AF386" s="277"/>
      <c r="AG386" s="277"/>
      <c r="AH386" s="277"/>
      <c r="AI386" s="277"/>
      <c r="AJ386" s="277"/>
      <c r="AK386" s="277"/>
      <c r="AL386" s="277"/>
      <c r="AM386" s="277"/>
      <c r="AN386" s="277"/>
      <c r="AO386" s="277"/>
      <c r="AP386" s="277"/>
      <c r="AQ386" s="277"/>
      <c r="AR386" s="277"/>
      <c r="AS386" s="277"/>
      <c r="AT386" s="277"/>
      <c r="AU386" s="277"/>
      <c r="AV386" s="277"/>
      <c r="AW386" s="277"/>
      <c r="AX386" s="277"/>
      <c r="AY386" s="277"/>
      <c r="AZ386" s="277"/>
      <c r="BA386" s="277"/>
      <c r="BB386" s="277"/>
      <c r="BC386" s="277"/>
      <c r="BD386" s="277"/>
      <c r="BE386" s="277"/>
      <c r="BF386" s="277"/>
      <c r="BG386" s="277"/>
      <c r="BH386" s="277"/>
      <c r="BI386" s="277"/>
      <c r="BJ386" s="277"/>
      <c r="BK386" s="277"/>
      <c r="BL386" s="277"/>
      <c r="BM386" s="277"/>
      <c r="BN386" s="277"/>
      <c r="BO386" s="277"/>
      <c r="BP386" s="277"/>
      <c r="BQ386" s="277"/>
      <c r="BR386" s="277"/>
      <c r="BS386" s="277"/>
      <c r="BT386" s="277"/>
      <c r="BU386" s="277"/>
      <c r="BV386" s="277"/>
      <c r="BW386" s="277"/>
      <c r="BX386" s="277"/>
      <c r="BY386" s="277"/>
      <c r="BZ386" s="277"/>
      <c r="CA386" s="277"/>
      <c r="CB386" s="277"/>
      <c r="CC386" s="277"/>
      <c r="CD386" s="277"/>
      <c r="CE386" s="277"/>
      <c r="CF386" s="277"/>
      <c r="CG386" s="277"/>
      <c r="CH386" s="277"/>
      <c r="CI386" s="277"/>
      <c r="CJ386" s="277"/>
      <c r="CK386" s="277"/>
      <c r="CL386" s="277"/>
      <c r="CM386" s="277"/>
      <c r="CN386" s="277"/>
      <c r="CO386" s="277"/>
      <c r="CP386" s="277"/>
      <c r="CQ386" s="277"/>
      <c r="CR386" s="277"/>
      <c r="CS386" s="277"/>
      <c r="CT386" s="277"/>
      <c r="CU386" s="277"/>
      <c r="CV386" s="277"/>
      <c r="CW386" s="277"/>
      <c r="CX386" s="277"/>
      <c r="CY386" s="277"/>
      <c r="CZ386" s="277"/>
      <c r="DA386" s="277"/>
      <c r="DB386" s="277"/>
    </row>
    <row r="387" spans="1:106" s="293" customFormat="1" ht="25.5">
      <c r="A387" s="271">
        <v>237</v>
      </c>
      <c r="B387" s="271"/>
      <c r="C387" s="271" t="s">
        <v>6088</v>
      </c>
      <c r="D387" s="271" t="s">
        <v>5758</v>
      </c>
      <c r="E387" s="271" t="s">
        <v>6089</v>
      </c>
      <c r="F387" s="271" t="s">
        <v>6090</v>
      </c>
      <c r="G387" s="271" t="s">
        <v>321</v>
      </c>
      <c r="H387" s="271"/>
      <c r="I387" s="271"/>
      <c r="J387" s="300">
        <v>71000</v>
      </c>
      <c r="K387" s="272">
        <v>42629</v>
      </c>
      <c r="L387" s="271" t="s">
        <v>6091</v>
      </c>
      <c r="M387" s="271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  <c r="AA387" s="277"/>
      <c r="AB387" s="277"/>
      <c r="AC387" s="277"/>
      <c r="AD387" s="277"/>
      <c r="AE387" s="277"/>
      <c r="AF387" s="277"/>
      <c r="AG387" s="277"/>
      <c r="AH387" s="277"/>
      <c r="AI387" s="277"/>
      <c r="AJ387" s="277"/>
      <c r="AK387" s="277"/>
      <c r="AL387" s="277"/>
      <c r="AM387" s="277"/>
      <c r="AN387" s="277"/>
      <c r="AO387" s="277"/>
      <c r="AP387" s="277"/>
      <c r="AQ387" s="277"/>
      <c r="AR387" s="277"/>
      <c r="AS387" s="277"/>
      <c r="AT387" s="277"/>
      <c r="AU387" s="277"/>
      <c r="AV387" s="277"/>
      <c r="AW387" s="277"/>
      <c r="AX387" s="277"/>
      <c r="AY387" s="277"/>
      <c r="AZ387" s="277"/>
      <c r="BA387" s="277"/>
      <c r="BB387" s="277"/>
      <c r="BC387" s="277"/>
      <c r="BD387" s="277"/>
      <c r="BE387" s="277"/>
      <c r="BF387" s="277"/>
      <c r="BG387" s="277"/>
      <c r="BH387" s="277"/>
      <c r="BI387" s="277"/>
      <c r="BJ387" s="277"/>
      <c r="BK387" s="277"/>
      <c r="BL387" s="277"/>
      <c r="BM387" s="277"/>
      <c r="BN387" s="277"/>
      <c r="BO387" s="277"/>
      <c r="BP387" s="277"/>
      <c r="BQ387" s="277"/>
      <c r="BR387" s="277"/>
      <c r="BS387" s="277"/>
      <c r="BT387" s="277"/>
      <c r="BU387" s="277"/>
      <c r="BV387" s="277"/>
      <c r="BW387" s="277"/>
      <c r="BX387" s="277"/>
      <c r="BY387" s="277"/>
      <c r="BZ387" s="277"/>
      <c r="CA387" s="277"/>
      <c r="CB387" s="277"/>
      <c r="CC387" s="277"/>
      <c r="CD387" s="277"/>
      <c r="CE387" s="277"/>
      <c r="CF387" s="277"/>
      <c r="CG387" s="277"/>
      <c r="CH387" s="277"/>
      <c r="CI387" s="277"/>
      <c r="CJ387" s="277"/>
      <c r="CK387" s="277"/>
      <c r="CL387" s="277"/>
      <c r="CM387" s="277"/>
      <c r="CN387" s="277"/>
      <c r="CO387" s="277"/>
      <c r="CP387" s="277"/>
      <c r="CQ387" s="277"/>
      <c r="CR387" s="277"/>
      <c r="CS387" s="277"/>
      <c r="CT387" s="277"/>
      <c r="CU387" s="277"/>
      <c r="CV387" s="277"/>
      <c r="CW387" s="277"/>
      <c r="CX387" s="277"/>
      <c r="CY387" s="277"/>
      <c r="CZ387" s="277"/>
      <c r="DA387" s="277"/>
      <c r="DB387" s="277"/>
    </row>
    <row r="388" spans="1:106" s="293" customFormat="1" ht="25.5">
      <c r="A388" s="271">
        <v>239</v>
      </c>
      <c r="B388" s="271"/>
      <c r="C388" s="271" t="s">
        <v>6092</v>
      </c>
      <c r="D388" s="271" t="s">
        <v>5758</v>
      </c>
      <c r="E388" s="271" t="s">
        <v>6093</v>
      </c>
      <c r="F388" s="271" t="s">
        <v>6094</v>
      </c>
      <c r="G388" s="271" t="s">
        <v>3748</v>
      </c>
      <c r="H388" s="271"/>
      <c r="I388" s="271"/>
      <c r="J388" s="300">
        <v>400</v>
      </c>
      <c r="K388" s="272">
        <v>42632</v>
      </c>
      <c r="L388" s="271" t="s">
        <v>6095</v>
      </c>
      <c r="M388" s="271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  <c r="X388" s="277"/>
      <c r="Y388" s="277"/>
      <c r="Z388" s="277"/>
      <c r="AA388" s="277"/>
      <c r="AB388" s="277"/>
      <c r="AC388" s="277"/>
      <c r="AD388" s="277"/>
      <c r="AE388" s="277"/>
      <c r="AF388" s="277"/>
      <c r="AG388" s="277"/>
      <c r="AH388" s="277"/>
      <c r="AI388" s="277"/>
      <c r="AJ388" s="277"/>
      <c r="AK388" s="277"/>
      <c r="AL388" s="277"/>
      <c r="AM388" s="277"/>
      <c r="AN388" s="277"/>
      <c r="AO388" s="277"/>
      <c r="AP388" s="277"/>
      <c r="AQ388" s="277"/>
      <c r="AR388" s="277"/>
      <c r="AS388" s="277"/>
      <c r="AT388" s="277"/>
      <c r="AU388" s="277"/>
      <c r="AV388" s="277"/>
      <c r="AW388" s="277"/>
      <c r="AX388" s="277"/>
      <c r="AY388" s="277"/>
      <c r="AZ388" s="277"/>
      <c r="BA388" s="277"/>
      <c r="BB388" s="277"/>
      <c r="BC388" s="277"/>
      <c r="BD388" s="277"/>
      <c r="BE388" s="277"/>
      <c r="BF388" s="277"/>
      <c r="BG388" s="277"/>
      <c r="BH388" s="277"/>
      <c r="BI388" s="277"/>
      <c r="BJ388" s="277"/>
      <c r="BK388" s="277"/>
      <c r="BL388" s="277"/>
      <c r="BM388" s="277"/>
      <c r="BN388" s="277"/>
      <c r="BO388" s="277"/>
      <c r="BP388" s="277"/>
      <c r="BQ388" s="277"/>
      <c r="BR388" s="277"/>
      <c r="BS388" s="277"/>
      <c r="BT388" s="277"/>
      <c r="BU388" s="277"/>
      <c r="BV388" s="277"/>
      <c r="BW388" s="277"/>
      <c r="BX388" s="277"/>
      <c r="BY388" s="277"/>
      <c r="BZ388" s="277"/>
      <c r="CA388" s="277"/>
      <c r="CB388" s="277"/>
      <c r="CC388" s="277"/>
      <c r="CD388" s="277"/>
      <c r="CE388" s="277"/>
      <c r="CF388" s="277"/>
      <c r="CG388" s="277"/>
      <c r="CH388" s="277"/>
      <c r="CI388" s="277"/>
      <c r="CJ388" s="277"/>
      <c r="CK388" s="277"/>
      <c r="CL388" s="277"/>
      <c r="CM388" s="277"/>
      <c r="CN388" s="277"/>
      <c r="CO388" s="277"/>
      <c r="CP388" s="277"/>
      <c r="CQ388" s="277"/>
      <c r="CR388" s="277"/>
      <c r="CS388" s="277"/>
      <c r="CT388" s="277"/>
      <c r="CU388" s="277"/>
      <c r="CV388" s="277"/>
      <c r="CW388" s="277"/>
      <c r="CX388" s="277"/>
      <c r="CY388" s="277"/>
      <c r="CZ388" s="277"/>
      <c r="DA388" s="277"/>
      <c r="DB388" s="277"/>
    </row>
    <row r="389" spans="1:106" s="293" customFormat="1" ht="25.5">
      <c r="A389" s="271">
        <v>241</v>
      </c>
      <c r="B389" s="271"/>
      <c r="C389" s="271" t="s">
        <v>6096</v>
      </c>
      <c r="D389" s="271" t="s">
        <v>5457</v>
      </c>
      <c r="E389" s="271" t="s">
        <v>6097</v>
      </c>
      <c r="F389" s="271" t="s">
        <v>6098</v>
      </c>
      <c r="G389" s="271" t="s">
        <v>321</v>
      </c>
      <c r="H389" s="300">
        <v>33194</v>
      </c>
      <c r="I389" s="271"/>
      <c r="J389" s="271"/>
      <c r="K389" s="272">
        <v>42629</v>
      </c>
      <c r="L389" s="271" t="s">
        <v>6099</v>
      </c>
      <c r="M389" s="271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  <c r="X389" s="277"/>
      <c r="Y389" s="277"/>
      <c r="Z389" s="277"/>
      <c r="AA389" s="277"/>
      <c r="AB389" s="277"/>
      <c r="AC389" s="277"/>
      <c r="AD389" s="277"/>
      <c r="AE389" s="277"/>
      <c r="AF389" s="277"/>
      <c r="AG389" s="277"/>
      <c r="AH389" s="277"/>
      <c r="AI389" s="277"/>
      <c r="AJ389" s="277"/>
      <c r="AK389" s="277"/>
      <c r="AL389" s="277"/>
      <c r="AM389" s="277"/>
      <c r="AN389" s="277"/>
      <c r="AO389" s="277"/>
      <c r="AP389" s="277"/>
      <c r="AQ389" s="277"/>
      <c r="AR389" s="277"/>
      <c r="AS389" s="277"/>
      <c r="AT389" s="277"/>
      <c r="AU389" s="277"/>
      <c r="AV389" s="277"/>
      <c r="AW389" s="277"/>
      <c r="AX389" s="277"/>
      <c r="AY389" s="277"/>
      <c r="AZ389" s="277"/>
      <c r="BA389" s="277"/>
      <c r="BB389" s="277"/>
      <c r="BC389" s="277"/>
      <c r="BD389" s="277"/>
      <c r="BE389" s="277"/>
      <c r="BF389" s="277"/>
      <c r="BG389" s="277"/>
      <c r="BH389" s="277"/>
      <c r="BI389" s="277"/>
      <c r="BJ389" s="277"/>
      <c r="BK389" s="277"/>
      <c r="BL389" s="277"/>
      <c r="BM389" s="277"/>
      <c r="BN389" s="277"/>
      <c r="BO389" s="277"/>
      <c r="BP389" s="277"/>
      <c r="BQ389" s="277"/>
      <c r="BR389" s="277"/>
      <c r="BS389" s="277"/>
      <c r="BT389" s="277"/>
      <c r="BU389" s="277"/>
      <c r="BV389" s="277"/>
      <c r="BW389" s="277"/>
      <c r="BX389" s="277"/>
      <c r="BY389" s="277"/>
      <c r="BZ389" s="277"/>
      <c r="CA389" s="277"/>
      <c r="CB389" s="277"/>
      <c r="CC389" s="277"/>
      <c r="CD389" s="277"/>
      <c r="CE389" s="277"/>
      <c r="CF389" s="277"/>
      <c r="CG389" s="277"/>
      <c r="CH389" s="277"/>
      <c r="CI389" s="277"/>
      <c r="CJ389" s="277"/>
      <c r="CK389" s="277"/>
      <c r="CL389" s="277"/>
      <c r="CM389" s="277"/>
      <c r="CN389" s="277"/>
      <c r="CO389" s="277"/>
      <c r="CP389" s="277"/>
      <c r="CQ389" s="277"/>
      <c r="CR389" s="277"/>
      <c r="CS389" s="277"/>
      <c r="CT389" s="277"/>
      <c r="CU389" s="277"/>
      <c r="CV389" s="277"/>
      <c r="CW389" s="277"/>
      <c r="CX389" s="277"/>
      <c r="CY389" s="277"/>
      <c r="CZ389" s="277"/>
      <c r="DA389" s="277"/>
      <c r="DB389" s="277"/>
    </row>
    <row r="390" spans="1:106" s="293" customFormat="1" ht="12.75">
      <c r="A390" s="271"/>
      <c r="B390" s="271"/>
      <c r="C390" s="271" t="s">
        <v>6100</v>
      </c>
      <c r="D390" s="271"/>
      <c r="E390" s="271"/>
      <c r="F390" s="271"/>
      <c r="G390" s="271"/>
      <c r="H390" s="300"/>
      <c r="I390" s="271"/>
      <c r="J390" s="271"/>
      <c r="K390" s="271"/>
      <c r="L390" s="271"/>
      <c r="M390" s="271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  <c r="X390" s="277"/>
      <c r="Y390" s="277"/>
      <c r="Z390" s="277"/>
      <c r="AA390" s="277"/>
      <c r="AB390" s="277"/>
      <c r="AC390" s="277"/>
      <c r="AD390" s="277"/>
      <c r="AE390" s="277"/>
      <c r="AF390" s="277"/>
      <c r="AG390" s="277"/>
      <c r="AH390" s="277"/>
      <c r="AI390" s="277"/>
      <c r="AJ390" s="277"/>
      <c r="AK390" s="277"/>
      <c r="AL390" s="277"/>
      <c r="AM390" s="277"/>
      <c r="AN390" s="277"/>
      <c r="AO390" s="277"/>
      <c r="AP390" s="277"/>
      <c r="AQ390" s="277"/>
      <c r="AR390" s="277"/>
      <c r="AS390" s="277"/>
      <c r="AT390" s="277"/>
      <c r="AU390" s="277"/>
      <c r="AV390" s="277"/>
      <c r="AW390" s="277"/>
      <c r="AX390" s="277"/>
      <c r="AY390" s="277"/>
      <c r="AZ390" s="277"/>
      <c r="BA390" s="277"/>
      <c r="BB390" s="277"/>
      <c r="BC390" s="277"/>
      <c r="BD390" s="277"/>
      <c r="BE390" s="277"/>
      <c r="BF390" s="277"/>
      <c r="BG390" s="277"/>
      <c r="BH390" s="277"/>
      <c r="BI390" s="277"/>
      <c r="BJ390" s="277"/>
      <c r="BK390" s="277"/>
      <c r="BL390" s="277"/>
      <c r="BM390" s="277"/>
      <c r="BN390" s="277"/>
      <c r="BO390" s="277"/>
      <c r="BP390" s="277"/>
      <c r="BQ390" s="277"/>
      <c r="BR390" s="277"/>
      <c r="BS390" s="277"/>
      <c r="BT390" s="277"/>
      <c r="BU390" s="277"/>
      <c r="BV390" s="277"/>
      <c r="BW390" s="277"/>
      <c r="BX390" s="277"/>
      <c r="BY390" s="277"/>
      <c r="BZ390" s="277"/>
      <c r="CA390" s="277"/>
      <c r="CB390" s="277"/>
      <c r="CC390" s="277"/>
      <c r="CD390" s="277"/>
      <c r="CE390" s="277"/>
      <c r="CF390" s="277"/>
      <c r="CG390" s="277"/>
      <c r="CH390" s="277"/>
      <c r="CI390" s="277"/>
      <c r="CJ390" s="277"/>
      <c r="CK390" s="277"/>
      <c r="CL390" s="277"/>
      <c r="CM390" s="277"/>
      <c r="CN390" s="277"/>
      <c r="CO390" s="277"/>
      <c r="CP390" s="277"/>
      <c r="CQ390" s="277"/>
      <c r="CR390" s="277"/>
      <c r="CS390" s="277"/>
      <c r="CT390" s="277"/>
      <c r="CU390" s="277"/>
      <c r="CV390" s="277"/>
      <c r="CW390" s="277"/>
      <c r="CX390" s="277"/>
      <c r="CY390" s="277"/>
      <c r="CZ390" s="277"/>
      <c r="DA390" s="277"/>
      <c r="DB390" s="277"/>
    </row>
    <row r="391" spans="1:106" s="293" customFormat="1" ht="25.5">
      <c r="A391" s="271">
        <v>242</v>
      </c>
      <c r="B391" s="271"/>
      <c r="C391" s="271" t="s">
        <v>6101</v>
      </c>
      <c r="D391" s="271" t="s">
        <v>5470</v>
      </c>
      <c r="E391" s="271" t="s">
        <v>6102</v>
      </c>
      <c r="F391" s="271" t="s">
        <v>6103</v>
      </c>
      <c r="G391" s="271" t="s">
        <v>3748</v>
      </c>
      <c r="H391" s="300">
        <v>50</v>
      </c>
      <c r="I391" s="271"/>
      <c r="J391" s="271"/>
      <c r="K391" s="272">
        <v>42632</v>
      </c>
      <c r="L391" s="271" t="s">
        <v>6104</v>
      </c>
      <c r="M391" s="271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  <c r="X391" s="277"/>
      <c r="Y391" s="277"/>
      <c r="Z391" s="277"/>
      <c r="AA391" s="277"/>
      <c r="AB391" s="277"/>
      <c r="AC391" s="277"/>
      <c r="AD391" s="277"/>
      <c r="AE391" s="277"/>
      <c r="AF391" s="277"/>
      <c r="AG391" s="277"/>
      <c r="AH391" s="277"/>
      <c r="AI391" s="277"/>
      <c r="AJ391" s="277"/>
      <c r="AK391" s="277"/>
      <c r="AL391" s="277"/>
      <c r="AM391" s="277"/>
      <c r="AN391" s="277"/>
      <c r="AO391" s="277"/>
      <c r="AP391" s="277"/>
      <c r="AQ391" s="277"/>
      <c r="AR391" s="277"/>
      <c r="AS391" s="277"/>
      <c r="AT391" s="277"/>
      <c r="AU391" s="277"/>
      <c r="AV391" s="277"/>
      <c r="AW391" s="277"/>
      <c r="AX391" s="277"/>
      <c r="AY391" s="277"/>
      <c r="AZ391" s="277"/>
      <c r="BA391" s="277"/>
      <c r="BB391" s="277"/>
      <c r="BC391" s="277"/>
      <c r="BD391" s="277"/>
      <c r="BE391" s="277"/>
      <c r="BF391" s="277"/>
      <c r="BG391" s="277"/>
      <c r="BH391" s="277"/>
      <c r="BI391" s="277"/>
      <c r="BJ391" s="277"/>
      <c r="BK391" s="277"/>
      <c r="BL391" s="277"/>
      <c r="BM391" s="277"/>
      <c r="BN391" s="277"/>
      <c r="BO391" s="277"/>
      <c r="BP391" s="277"/>
      <c r="BQ391" s="277"/>
      <c r="BR391" s="277"/>
      <c r="BS391" s="277"/>
      <c r="BT391" s="277"/>
      <c r="BU391" s="277"/>
      <c r="BV391" s="277"/>
      <c r="BW391" s="277"/>
      <c r="BX391" s="277"/>
      <c r="BY391" s="277"/>
      <c r="BZ391" s="277"/>
      <c r="CA391" s="277"/>
      <c r="CB391" s="277"/>
      <c r="CC391" s="277"/>
      <c r="CD391" s="277"/>
      <c r="CE391" s="277"/>
      <c r="CF391" s="277"/>
      <c r="CG391" s="277"/>
      <c r="CH391" s="277"/>
      <c r="CI391" s="277"/>
      <c r="CJ391" s="277"/>
      <c r="CK391" s="277"/>
      <c r="CL391" s="277"/>
      <c r="CM391" s="277"/>
      <c r="CN391" s="277"/>
      <c r="CO391" s="277"/>
      <c r="CP391" s="277"/>
      <c r="CQ391" s="277"/>
      <c r="CR391" s="277"/>
      <c r="CS391" s="277"/>
      <c r="CT391" s="277"/>
      <c r="CU391" s="277"/>
      <c r="CV391" s="277"/>
      <c r="CW391" s="277"/>
      <c r="CX391" s="277"/>
      <c r="CY391" s="277"/>
      <c r="CZ391" s="277"/>
      <c r="DA391" s="277"/>
      <c r="DB391" s="277"/>
    </row>
    <row r="392" spans="1:106" s="293" customFormat="1" ht="12.75">
      <c r="A392" s="271"/>
      <c r="B392" s="271"/>
      <c r="C392" s="271"/>
      <c r="D392" s="271"/>
      <c r="E392" s="271"/>
      <c r="F392" s="271"/>
      <c r="G392" s="271" t="s">
        <v>977</v>
      </c>
      <c r="H392" s="300">
        <v>20000</v>
      </c>
      <c r="I392" s="271"/>
      <c r="J392" s="271"/>
      <c r="K392" s="271"/>
      <c r="L392" s="271"/>
      <c r="M392" s="271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  <c r="X392" s="277"/>
      <c r="Y392" s="277"/>
      <c r="Z392" s="277"/>
      <c r="AA392" s="277"/>
      <c r="AB392" s="277"/>
      <c r="AC392" s="277"/>
      <c r="AD392" s="277"/>
      <c r="AE392" s="277"/>
      <c r="AF392" s="277"/>
      <c r="AG392" s="277"/>
      <c r="AH392" s="277"/>
      <c r="AI392" s="277"/>
      <c r="AJ392" s="277"/>
      <c r="AK392" s="277"/>
      <c r="AL392" s="277"/>
      <c r="AM392" s="277"/>
      <c r="AN392" s="277"/>
      <c r="AO392" s="277"/>
      <c r="AP392" s="277"/>
      <c r="AQ392" s="277"/>
      <c r="AR392" s="277"/>
      <c r="AS392" s="277"/>
      <c r="AT392" s="277"/>
      <c r="AU392" s="277"/>
      <c r="AV392" s="277"/>
      <c r="AW392" s="277"/>
      <c r="AX392" s="277"/>
      <c r="AY392" s="277"/>
      <c r="AZ392" s="277"/>
      <c r="BA392" s="277"/>
      <c r="BB392" s="277"/>
      <c r="BC392" s="277"/>
      <c r="BD392" s="277"/>
      <c r="BE392" s="277"/>
      <c r="BF392" s="277"/>
      <c r="BG392" s="277"/>
      <c r="BH392" s="277"/>
      <c r="BI392" s="277"/>
      <c r="BJ392" s="277"/>
      <c r="BK392" s="277"/>
      <c r="BL392" s="277"/>
      <c r="BM392" s="277"/>
      <c r="BN392" s="277"/>
      <c r="BO392" s="277"/>
      <c r="BP392" s="277"/>
      <c r="BQ392" s="277"/>
      <c r="BR392" s="277"/>
      <c r="BS392" s="277"/>
      <c r="BT392" s="277"/>
      <c r="BU392" s="277"/>
      <c r="BV392" s="277"/>
      <c r="BW392" s="277"/>
      <c r="BX392" s="277"/>
      <c r="BY392" s="277"/>
      <c r="BZ392" s="277"/>
      <c r="CA392" s="277"/>
      <c r="CB392" s="277"/>
      <c r="CC392" s="277"/>
      <c r="CD392" s="277"/>
      <c r="CE392" s="277"/>
      <c r="CF392" s="277"/>
      <c r="CG392" s="277"/>
      <c r="CH392" s="277"/>
      <c r="CI392" s="277"/>
      <c r="CJ392" s="277"/>
      <c r="CK392" s="277"/>
      <c r="CL392" s="277"/>
      <c r="CM392" s="277"/>
      <c r="CN392" s="277"/>
      <c r="CO392" s="277"/>
      <c r="CP392" s="277"/>
      <c r="CQ392" s="277"/>
      <c r="CR392" s="277"/>
      <c r="CS392" s="277"/>
      <c r="CT392" s="277"/>
      <c r="CU392" s="277"/>
      <c r="CV392" s="277"/>
      <c r="CW392" s="277"/>
      <c r="CX392" s="277"/>
      <c r="CY392" s="277"/>
      <c r="CZ392" s="277"/>
      <c r="DA392" s="277"/>
      <c r="DB392" s="277"/>
    </row>
    <row r="393" spans="1:106" s="293" customFormat="1" ht="25.5">
      <c r="A393" s="271">
        <v>244</v>
      </c>
      <c r="B393" s="271"/>
      <c r="C393" s="271" t="s">
        <v>5330</v>
      </c>
      <c r="D393" s="271" t="s">
        <v>5470</v>
      </c>
      <c r="E393" s="271" t="s">
        <v>6105</v>
      </c>
      <c r="F393" s="271" t="s">
        <v>6106</v>
      </c>
      <c r="G393" s="271" t="s">
        <v>977</v>
      </c>
      <c r="H393" s="271"/>
      <c r="I393" s="271"/>
      <c r="J393" s="300">
        <v>2640</v>
      </c>
      <c r="K393" s="272">
        <v>42632</v>
      </c>
      <c r="L393" s="271" t="s">
        <v>6107</v>
      </c>
      <c r="M393" s="271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  <c r="X393" s="277"/>
      <c r="Y393" s="277"/>
      <c r="Z393" s="277"/>
      <c r="AA393" s="277"/>
      <c r="AB393" s="277"/>
      <c r="AC393" s="277"/>
      <c r="AD393" s="277"/>
      <c r="AE393" s="277"/>
      <c r="AF393" s="277"/>
      <c r="AG393" s="277"/>
      <c r="AH393" s="277"/>
      <c r="AI393" s="277"/>
      <c r="AJ393" s="277"/>
      <c r="AK393" s="277"/>
      <c r="AL393" s="277"/>
      <c r="AM393" s="277"/>
      <c r="AN393" s="277"/>
      <c r="AO393" s="277"/>
      <c r="AP393" s="277"/>
      <c r="AQ393" s="277"/>
      <c r="AR393" s="277"/>
      <c r="AS393" s="277"/>
      <c r="AT393" s="277"/>
      <c r="AU393" s="277"/>
      <c r="AV393" s="277"/>
      <c r="AW393" s="277"/>
      <c r="AX393" s="277"/>
      <c r="AY393" s="277"/>
      <c r="AZ393" s="277"/>
      <c r="BA393" s="277"/>
      <c r="BB393" s="277"/>
      <c r="BC393" s="277"/>
      <c r="BD393" s="277"/>
      <c r="BE393" s="277"/>
      <c r="BF393" s="277"/>
      <c r="BG393" s="277"/>
      <c r="BH393" s="277"/>
      <c r="BI393" s="277"/>
      <c r="BJ393" s="277"/>
      <c r="BK393" s="277"/>
      <c r="BL393" s="277"/>
      <c r="BM393" s="277"/>
      <c r="BN393" s="277"/>
      <c r="BO393" s="277"/>
      <c r="BP393" s="277"/>
      <c r="BQ393" s="277"/>
      <c r="BR393" s="277"/>
      <c r="BS393" s="277"/>
      <c r="BT393" s="277"/>
      <c r="BU393" s="277"/>
      <c r="BV393" s="277"/>
      <c r="BW393" s="277"/>
      <c r="BX393" s="277"/>
      <c r="BY393" s="277"/>
      <c r="BZ393" s="277"/>
      <c r="CA393" s="277"/>
      <c r="CB393" s="277"/>
      <c r="CC393" s="277"/>
      <c r="CD393" s="277"/>
      <c r="CE393" s="277"/>
      <c r="CF393" s="277"/>
      <c r="CG393" s="277"/>
      <c r="CH393" s="277"/>
      <c r="CI393" s="277"/>
      <c r="CJ393" s="277"/>
      <c r="CK393" s="277"/>
      <c r="CL393" s="277"/>
      <c r="CM393" s="277"/>
      <c r="CN393" s="277"/>
      <c r="CO393" s="277"/>
      <c r="CP393" s="277"/>
      <c r="CQ393" s="277"/>
      <c r="CR393" s="277"/>
      <c r="CS393" s="277"/>
      <c r="CT393" s="277"/>
      <c r="CU393" s="277"/>
      <c r="CV393" s="277"/>
      <c r="CW393" s="277"/>
      <c r="CX393" s="277"/>
      <c r="CY393" s="277"/>
      <c r="CZ393" s="277"/>
      <c r="DA393" s="277"/>
      <c r="DB393" s="277"/>
    </row>
    <row r="394" spans="1:106" s="293" customFormat="1" ht="25.5">
      <c r="A394" s="271">
        <v>245</v>
      </c>
      <c r="B394" s="271"/>
      <c r="C394" s="271" t="s">
        <v>6108</v>
      </c>
      <c r="D394" s="271" t="s">
        <v>5470</v>
      </c>
      <c r="E394" s="271" t="s">
        <v>6109</v>
      </c>
      <c r="F394" s="271" t="s">
        <v>6110</v>
      </c>
      <c r="G394" s="271" t="s">
        <v>4036</v>
      </c>
      <c r="H394" s="271">
        <v>4000</v>
      </c>
      <c r="I394" s="271"/>
      <c r="J394" s="300"/>
      <c r="K394" s="272">
        <v>42632</v>
      </c>
      <c r="L394" s="271" t="s">
        <v>6111</v>
      </c>
      <c r="M394" s="271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  <c r="X394" s="277"/>
      <c r="Y394" s="277"/>
      <c r="Z394" s="277"/>
      <c r="AA394" s="277"/>
      <c r="AB394" s="277"/>
      <c r="AC394" s="277"/>
      <c r="AD394" s="277"/>
      <c r="AE394" s="277"/>
      <c r="AF394" s="277"/>
      <c r="AG394" s="277"/>
      <c r="AH394" s="277"/>
      <c r="AI394" s="277"/>
      <c r="AJ394" s="277"/>
      <c r="AK394" s="277"/>
      <c r="AL394" s="277"/>
      <c r="AM394" s="277"/>
      <c r="AN394" s="277"/>
      <c r="AO394" s="277"/>
      <c r="AP394" s="277"/>
      <c r="AQ394" s="277"/>
      <c r="AR394" s="277"/>
      <c r="AS394" s="277"/>
      <c r="AT394" s="277"/>
      <c r="AU394" s="277"/>
      <c r="AV394" s="277"/>
      <c r="AW394" s="277"/>
      <c r="AX394" s="277"/>
      <c r="AY394" s="277"/>
      <c r="AZ394" s="277"/>
      <c r="BA394" s="277"/>
      <c r="BB394" s="277"/>
      <c r="BC394" s="277"/>
      <c r="BD394" s="277"/>
      <c r="BE394" s="277"/>
      <c r="BF394" s="277"/>
      <c r="BG394" s="277"/>
      <c r="BH394" s="277"/>
      <c r="BI394" s="277"/>
      <c r="BJ394" s="277"/>
      <c r="BK394" s="277"/>
      <c r="BL394" s="277"/>
      <c r="BM394" s="277"/>
      <c r="BN394" s="277"/>
      <c r="BO394" s="277"/>
      <c r="BP394" s="277"/>
      <c r="BQ394" s="277"/>
      <c r="BR394" s="277"/>
      <c r="BS394" s="277"/>
      <c r="BT394" s="277"/>
      <c r="BU394" s="277"/>
      <c r="BV394" s="277"/>
      <c r="BW394" s="277"/>
      <c r="BX394" s="277"/>
      <c r="BY394" s="277"/>
      <c r="BZ394" s="277"/>
      <c r="CA394" s="277"/>
      <c r="CB394" s="277"/>
      <c r="CC394" s="277"/>
      <c r="CD394" s="277"/>
      <c r="CE394" s="277"/>
      <c r="CF394" s="277"/>
      <c r="CG394" s="277"/>
      <c r="CH394" s="277"/>
      <c r="CI394" s="277"/>
      <c r="CJ394" s="277"/>
      <c r="CK394" s="277"/>
      <c r="CL394" s="277"/>
      <c r="CM394" s="277"/>
      <c r="CN394" s="277"/>
      <c r="CO394" s="277"/>
      <c r="CP394" s="277"/>
      <c r="CQ394" s="277"/>
      <c r="CR394" s="277"/>
      <c r="CS394" s="277"/>
      <c r="CT394" s="277"/>
      <c r="CU394" s="277"/>
      <c r="CV394" s="277"/>
      <c r="CW394" s="277"/>
      <c r="CX394" s="277"/>
      <c r="CY394" s="277"/>
      <c r="CZ394" s="277"/>
      <c r="DA394" s="277"/>
      <c r="DB394" s="277"/>
    </row>
    <row r="395" spans="1:106" s="293" customFormat="1" ht="12.75">
      <c r="A395" s="271"/>
      <c r="B395" s="271"/>
      <c r="C395" s="271"/>
      <c r="D395" s="271"/>
      <c r="E395" s="271"/>
      <c r="F395" s="271"/>
      <c r="G395" s="271" t="s">
        <v>4392</v>
      </c>
      <c r="H395" s="271">
        <v>3900</v>
      </c>
      <c r="I395" s="271"/>
      <c r="J395" s="300"/>
      <c r="K395" s="272"/>
      <c r="L395" s="271"/>
      <c r="M395" s="271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  <c r="Z395" s="277"/>
      <c r="AA395" s="277"/>
      <c r="AB395" s="277"/>
      <c r="AC395" s="277"/>
      <c r="AD395" s="277"/>
      <c r="AE395" s="277"/>
      <c r="AF395" s="277"/>
      <c r="AG395" s="277"/>
      <c r="AH395" s="277"/>
      <c r="AI395" s="277"/>
      <c r="AJ395" s="277"/>
      <c r="AK395" s="277"/>
      <c r="AL395" s="277"/>
      <c r="AM395" s="277"/>
      <c r="AN395" s="277"/>
      <c r="AO395" s="277"/>
      <c r="AP395" s="277"/>
      <c r="AQ395" s="277"/>
      <c r="AR395" s="277"/>
      <c r="AS395" s="277"/>
      <c r="AT395" s="277"/>
      <c r="AU395" s="277"/>
      <c r="AV395" s="277"/>
      <c r="AW395" s="277"/>
      <c r="AX395" s="277"/>
      <c r="AY395" s="277"/>
      <c r="AZ395" s="277"/>
      <c r="BA395" s="277"/>
      <c r="BB395" s="277"/>
      <c r="BC395" s="277"/>
      <c r="BD395" s="277"/>
      <c r="BE395" s="277"/>
      <c r="BF395" s="277"/>
      <c r="BG395" s="277"/>
      <c r="BH395" s="277"/>
      <c r="BI395" s="277"/>
      <c r="BJ395" s="277"/>
      <c r="BK395" s="277"/>
      <c r="BL395" s="277"/>
      <c r="BM395" s="277"/>
      <c r="BN395" s="277"/>
      <c r="BO395" s="277"/>
      <c r="BP395" s="277"/>
      <c r="BQ395" s="277"/>
      <c r="BR395" s="277"/>
      <c r="BS395" s="277"/>
      <c r="BT395" s="277"/>
      <c r="BU395" s="277"/>
      <c r="BV395" s="277"/>
      <c r="BW395" s="277"/>
      <c r="BX395" s="277"/>
      <c r="BY395" s="277"/>
      <c r="BZ395" s="277"/>
      <c r="CA395" s="277"/>
      <c r="CB395" s="277"/>
      <c r="CC395" s="277"/>
      <c r="CD395" s="277"/>
      <c r="CE395" s="277"/>
      <c r="CF395" s="277"/>
      <c r="CG395" s="277"/>
      <c r="CH395" s="277"/>
      <c r="CI395" s="277"/>
      <c r="CJ395" s="277"/>
      <c r="CK395" s="277"/>
      <c r="CL395" s="277"/>
      <c r="CM395" s="277"/>
      <c r="CN395" s="277"/>
      <c r="CO395" s="277"/>
      <c r="CP395" s="277"/>
      <c r="CQ395" s="277"/>
      <c r="CR395" s="277"/>
      <c r="CS395" s="277"/>
      <c r="CT395" s="277"/>
      <c r="CU395" s="277"/>
      <c r="CV395" s="277"/>
      <c r="CW395" s="277"/>
      <c r="CX395" s="277"/>
      <c r="CY395" s="277"/>
      <c r="CZ395" s="277"/>
      <c r="DA395" s="277"/>
      <c r="DB395" s="277"/>
    </row>
    <row r="396" spans="1:106" s="293" customFormat="1" ht="25.5">
      <c r="A396" s="271">
        <v>246</v>
      </c>
      <c r="B396" s="271"/>
      <c r="C396" s="271" t="s">
        <v>6112</v>
      </c>
      <c r="D396" s="271" t="s">
        <v>5457</v>
      </c>
      <c r="E396" s="271" t="s">
        <v>6113</v>
      </c>
      <c r="F396" s="271" t="s">
        <v>6114</v>
      </c>
      <c r="G396" s="271" t="s">
        <v>3748</v>
      </c>
      <c r="H396" s="300">
        <v>50</v>
      </c>
      <c r="I396" s="271"/>
      <c r="J396" s="271"/>
      <c r="K396" s="272" t="s">
        <v>6115</v>
      </c>
      <c r="L396" s="271" t="s">
        <v>6116</v>
      </c>
      <c r="M396" s="271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  <c r="X396" s="277"/>
      <c r="Y396" s="277"/>
      <c r="Z396" s="277"/>
      <c r="AA396" s="277"/>
      <c r="AB396" s="277"/>
      <c r="AC396" s="277"/>
      <c r="AD396" s="277"/>
      <c r="AE396" s="277"/>
      <c r="AF396" s="277"/>
      <c r="AG396" s="277"/>
      <c r="AH396" s="277"/>
      <c r="AI396" s="277"/>
      <c r="AJ396" s="277"/>
      <c r="AK396" s="277"/>
      <c r="AL396" s="277"/>
      <c r="AM396" s="277"/>
      <c r="AN396" s="277"/>
      <c r="AO396" s="277"/>
      <c r="AP396" s="277"/>
      <c r="AQ396" s="277"/>
      <c r="AR396" s="277"/>
      <c r="AS396" s="277"/>
      <c r="AT396" s="277"/>
      <c r="AU396" s="277"/>
      <c r="AV396" s="277"/>
      <c r="AW396" s="277"/>
      <c r="AX396" s="277"/>
      <c r="AY396" s="277"/>
      <c r="AZ396" s="277"/>
      <c r="BA396" s="277"/>
      <c r="BB396" s="277"/>
      <c r="BC396" s="277"/>
      <c r="BD396" s="277"/>
      <c r="BE396" s="277"/>
      <c r="BF396" s="277"/>
      <c r="BG396" s="277"/>
      <c r="BH396" s="277"/>
      <c r="BI396" s="277"/>
      <c r="BJ396" s="277"/>
      <c r="BK396" s="277"/>
      <c r="BL396" s="277"/>
      <c r="BM396" s="277"/>
      <c r="BN396" s="277"/>
      <c r="BO396" s="277"/>
      <c r="BP396" s="277"/>
      <c r="BQ396" s="277"/>
      <c r="BR396" s="277"/>
      <c r="BS396" s="277"/>
      <c r="BT396" s="277"/>
      <c r="BU396" s="277"/>
      <c r="BV396" s="277"/>
      <c r="BW396" s="277"/>
      <c r="BX396" s="277"/>
      <c r="BY396" s="277"/>
      <c r="BZ396" s="277"/>
      <c r="CA396" s="277"/>
      <c r="CB396" s="277"/>
      <c r="CC396" s="277"/>
      <c r="CD396" s="277"/>
      <c r="CE396" s="277"/>
      <c r="CF396" s="277"/>
      <c r="CG396" s="277"/>
      <c r="CH396" s="277"/>
      <c r="CI396" s="277"/>
      <c r="CJ396" s="277"/>
      <c r="CK396" s="277"/>
      <c r="CL396" s="277"/>
      <c r="CM396" s="277"/>
      <c r="CN396" s="277"/>
      <c r="CO396" s="277"/>
      <c r="CP396" s="277"/>
      <c r="CQ396" s="277"/>
      <c r="CR396" s="277"/>
      <c r="CS396" s="277"/>
      <c r="CT396" s="277"/>
      <c r="CU396" s="277"/>
      <c r="CV396" s="277"/>
      <c r="CW396" s="277"/>
      <c r="CX396" s="277"/>
      <c r="CY396" s="277"/>
      <c r="CZ396" s="277"/>
      <c r="DA396" s="277"/>
      <c r="DB396" s="277"/>
    </row>
    <row r="397" spans="1:106" s="293" customFormat="1" ht="12.75">
      <c r="A397" s="271"/>
      <c r="B397" s="271"/>
      <c r="C397" s="271"/>
      <c r="D397" s="271"/>
      <c r="E397" s="271"/>
      <c r="F397" s="271"/>
      <c r="G397" s="271"/>
      <c r="H397" s="300">
        <v>5000</v>
      </c>
      <c r="I397" s="271"/>
      <c r="J397" s="271"/>
      <c r="K397" s="272"/>
      <c r="L397" s="271"/>
      <c r="M397" s="271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  <c r="X397" s="277"/>
      <c r="Y397" s="277"/>
      <c r="Z397" s="277"/>
      <c r="AA397" s="277"/>
      <c r="AB397" s="277"/>
      <c r="AC397" s="277"/>
      <c r="AD397" s="277"/>
      <c r="AE397" s="277"/>
      <c r="AF397" s="277"/>
      <c r="AG397" s="277"/>
      <c r="AH397" s="277"/>
      <c r="AI397" s="277"/>
      <c r="AJ397" s="277"/>
      <c r="AK397" s="277"/>
      <c r="AL397" s="277"/>
      <c r="AM397" s="277"/>
      <c r="AN397" s="277"/>
      <c r="AO397" s="277"/>
      <c r="AP397" s="277"/>
      <c r="AQ397" s="277"/>
      <c r="AR397" s="277"/>
      <c r="AS397" s="277"/>
      <c r="AT397" s="277"/>
      <c r="AU397" s="277"/>
      <c r="AV397" s="277"/>
      <c r="AW397" s="277"/>
      <c r="AX397" s="277"/>
      <c r="AY397" s="277"/>
      <c r="AZ397" s="277"/>
      <c r="BA397" s="277"/>
      <c r="BB397" s="277"/>
      <c r="BC397" s="277"/>
      <c r="BD397" s="277"/>
      <c r="BE397" s="277"/>
      <c r="BF397" s="277"/>
      <c r="BG397" s="277"/>
      <c r="BH397" s="277"/>
      <c r="BI397" s="277"/>
      <c r="BJ397" s="277"/>
      <c r="BK397" s="277"/>
      <c r="BL397" s="277"/>
      <c r="BM397" s="277"/>
      <c r="BN397" s="277"/>
      <c r="BO397" s="277"/>
      <c r="BP397" s="277"/>
      <c r="BQ397" s="277"/>
      <c r="BR397" s="277"/>
      <c r="BS397" s="277"/>
      <c r="BT397" s="277"/>
      <c r="BU397" s="277"/>
      <c r="BV397" s="277"/>
      <c r="BW397" s="277"/>
      <c r="BX397" s="277"/>
      <c r="BY397" s="277"/>
      <c r="BZ397" s="277"/>
      <c r="CA397" s="277"/>
      <c r="CB397" s="277"/>
      <c r="CC397" s="277"/>
      <c r="CD397" s="277"/>
      <c r="CE397" s="277"/>
      <c r="CF397" s="277"/>
      <c r="CG397" s="277"/>
      <c r="CH397" s="277"/>
      <c r="CI397" s="277"/>
      <c r="CJ397" s="277"/>
      <c r="CK397" s="277"/>
      <c r="CL397" s="277"/>
      <c r="CM397" s="277"/>
      <c r="CN397" s="277"/>
      <c r="CO397" s="277"/>
      <c r="CP397" s="277"/>
      <c r="CQ397" s="277"/>
      <c r="CR397" s="277"/>
      <c r="CS397" s="277"/>
      <c r="CT397" s="277"/>
      <c r="CU397" s="277"/>
      <c r="CV397" s="277"/>
      <c r="CW397" s="277"/>
      <c r="CX397" s="277"/>
      <c r="CY397" s="277"/>
      <c r="CZ397" s="277"/>
      <c r="DA397" s="277"/>
      <c r="DB397" s="277"/>
    </row>
    <row r="398" spans="1:106" s="293" customFormat="1" ht="25.5">
      <c r="A398" s="271">
        <v>247</v>
      </c>
      <c r="B398" s="271"/>
      <c r="C398" s="271" t="s">
        <v>6117</v>
      </c>
      <c r="D398" s="271" t="s">
        <v>3442</v>
      </c>
      <c r="E398" s="271"/>
      <c r="F398" s="271"/>
      <c r="G398" s="271" t="s">
        <v>3748</v>
      </c>
      <c r="H398" s="300">
        <v>50</v>
      </c>
      <c r="I398" s="271"/>
      <c r="J398" s="271"/>
      <c r="K398" s="272"/>
      <c r="L398" s="271"/>
      <c r="M398" s="271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  <c r="X398" s="277"/>
      <c r="Y398" s="277"/>
      <c r="Z398" s="277"/>
      <c r="AA398" s="277"/>
      <c r="AB398" s="277"/>
      <c r="AC398" s="277"/>
      <c r="AD398" s="277"/>
      <c r="AE398" s="277"/>
      <c r="AF398" s="277"/>
      <c r="AG398" s="277"/>
      <c r="AH398" s="277"/>
      <c r="AI398" s="277"/>
      <c r="AJ398" s="277"/>
      <c r="AK398" s="277"/>
      <c r="AL398" s="277"/>
      <c r="AM398" s="277"/>
      <c r="AN398" s="277"/>
      <c r="AO398" s="277"/>
      <c r="AP398" s="277"/>
      <c r="AQ398" s="277"/>
      <c r="AR398" s="277"/>
      <c r="AS398" s="277"/>
      <c r="AT398" s="277"/>
      <c r="AU398" s="277"/>
      <c r="AV398" s="277"/>
      <c r="AW398" s="277"/>
      <c r="AX398" s="277"/>
      <c r="AY398" s="277"/>
      <c r="AZ398" s="277"/>
      <c r="BA398" s="277"/>
      <c r="BB398" s="277"/>
      <c r="BC398" s="277"/>
      <c r="BD398" s="277"/>
      <c r="BE398" s="277"/>
      <c r="BF398" s="277"/>
      <c r="BG398" s="277"/>
      <c r="BH398" s="277"/>
      <c r="BI398" s="277"/>
      <c r="BJ398" s="277"/>
      <c r="BK398" s="277"/>
      <c r="BL398" s="277"/>
      <c r="BM398" s="277"/>
      <c r="BN398" s="277"/>
      <c r="BO398" s="277"/>
      <c r="BP398" s="277"/>
      <c r="BQ398" s="277"/>
      <c r="BR398" s="277"/>
      <c r="BS398" s="277"/>
      <c r="BT398" s="277"/>
      <c r="BU398" s="277"/>
      <c r="BV398" s="277"/>
      <c r="BW398" s="277"/>
      <c r="BX398" s="277"/>
      <c r="BY398" s="277"/>
      <c r="BZ398" s="277"/>
      <c r="CA398" s="277"/>
      <c r="CB398" s="277"/>
      <c r="CC398" s="277"/>
      <c r="CD398" s="277"/>
      <c r="CE398" s="277"/>
      <c r="CF398" s="277"/>
      <c r="CG398" s="277"/>
      <c r="CH398" s="277"/>
      <c r="CI398" s="277"/>
      <c r="CJ398" s="277"/>
      <c r="CK398" s="277"/>
      <c r="CL398" s="277"/>
      <c r="CM398" s="277"/>
      <c r="CN398" s="277"/>
      <c r="CO398" s="277"/>
      <c r="CP398" s="277"/>
      <c r="CQ398" s="277"/>
      <c r="CR398" s="277"/>
      <c r="CS398" s="277"/>
      <c r="CT398" s="277"/>
      <c r="CU398" s="277"/>
      <c r="CV398" s="277"/>
      <c r="CW398" s="277"/>
      <c r="CX398" s="277"/>
      <c r="CY398" s="277"/>
      <c r="CZ398" s="277"/>
      <c r="DA398" s="277"/>
      <c r="DB398" s="277"/>
    </row>
    <row r="399" spans="1:106" s="293" customFormat="1" ht="12.75">
      <c r="A399" s="271"/>
      <c r="B399" s="271"/>
      <c r="C399" s="271"/>
      <c r="D399" s="271"/>
      <c r="E399" s="271"/>
      <c r="F399" s="271"/>
      <c r="G399" s="271" t="s">
        <v>977</v>
      </c>
      <c r="H399" s="300">
        <v>3000</v>
      </c>
      <c r="I399" s="271"/>
      <c r="J399" s="271"/>
      <c r="K399" s="272"/>
      <c r="L399" s="271"/>
      <c r="M399" s="271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  <c r="X399" s="277"/>
      <c r="Y399" s="277"/>
      <c r="Z399" s="277"/>
      <c r="AA399" s="277"/>
      <c r="AB399" s="277"/>
      <c r="AC399" s="277"/>
      <c r="AD399" s="277"/>
      <c r="AE399" s="277"/>
      <c r="AF399" s="277"/>
      <c r="AG399" s="277"/>
      <c r="AH399" s="277"/>
      <c r="AI399" s="277"/>
      <c r="AJ399" s="277"/>
      <c r="AK399" s="277"/>
      <c r="AL399" s="277"/>
      <c r="AM399" s="277"/>
      <c r="AN399" s="277"/>
      <c r="AO399" s="277"/>
      <c r="AP399" s="277"/>
      <c r="AQ399" s="277"/>
      <c r="AR399" s="277"/>
      <c r="AS399" s="277"/>
      <c r="AT399" s="277"/>
      <c r="AU399" s="277"/>
      <c r="AV399" s="277"/>
      <c r="AW399" s="277"/>
      <c r="AX399" s="277"/>
      <c r="AY399" s="277"/>
      <c r="AZ399" s="277"/>
      <c r="BA399" s="277"/>
      <c r="BB399" s="277"/>
      <c r="BC399" s="277"/>
      <c r="BD399" s="277"/>
      <c r="BE399" s="277"/>
      <c r="BF399" s="277"/>
      <c r="BG399" s="277"/>
      <c r="BH399" s="277"/>
      <c r="BI399" s="277"/>
      <c r="BJ399" s="277"/>
      <c r="BK399" s="277"/>
      <c r="BL399" s="277"/>
      <c r="BM399" s="277"/>
      <c r="BN399" s="277"/>
      <c r="BO399" s="277"/>
      <c r="BP399" s="277"/>
      <c r="BQ399" s="277"/>
      <c r="BR399" s="277"/>
      <c r="BS399" s="277"/>
      <c r="BT399" s="277"/>
      <c r="BU399" s="277"/>
      <c r="BV399" s="277"/>
      <c r="BW399" s="277"/>
      <c r="BX399" s="277"/>
      <c r="BY399" s="277"/>
      <c r="BZ399" s="277"/>
      <c r="CA399" s="277"/>
      <c r="CB399" s="277"/>
      <c r="CC399" s="277"/>
      <c r="CD399" s="277"/>
      <c r="CE399" s="277"/>
      <c r="CF399" s="277"/>
      <c r="CG399" s="277"/>
      <c r="CH399" s="277"/>
      <c r="CI399" s="277"/>
      <c r="CJ399" s="277"/>
      <c r="CK399" s="277"/>
      <c r="CL399" s="277"/>
      <c r="CM399" s="277"/>
      <c r="CN399" s="277"/>
      <c r="CO399" s="277"/>
      <c r="CP399" s="277"/>
      <c r="CQ399" s="277"/>
      <c r="CR399" s="277"/>
      <c r="CS399" s="277"/>
      <c r="CT399" s="277"/>
      <c r="CU399" s="277"/>
      <c r="CV399" s="277"/>
      <c r="CW399" s="277"/>
      <c r="CX399" s="277"/>
      <c r="CY399" s="277"/>
      <c r="CZ399" s="277"/>
      <c r="DA399" s="277"/>
      <c r="DB399" s="277"/>
    </row>
    <row r="400" spans="1:106" s="293" customFormat="1" ht="25.5">
      <c r="A400" s="271">
        <v>248</v>
      </c>
      <c r="B400" s="271"/>
      <c r="C400" s="271" t="s">
        <v>1241</v>
      </c>
      <c r="D400" s="271" t="s">
        <v>5392</v>
      </c>
      <c r="E400" s="271"/>
      <c r="F400" s="271"/>
      <c r="G400" s="271" t="s">
        <v>3748</v>
      </c>
      <c r="H400" s="300">
        <v>50</v>
      </c>
      <c r="I400" s="271"/>
      <c r="J400" s="271"/>
      <c r="K400" s="272"/>
      <c r="L400" s="271"/>
      <c r="M400" s="271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  <c r="X400" s="277"/>
      <c r="Y400" s="277"/>
      <c r="Z400" s="277"/>
      <c r="AA400" s="277"/>
      <c r="AB400" s="277"/>
      <c r="AC400" s="277"/>
      <c r="AD400" s="277"/>
      <c r="AE400" s="277"/>
      <c r="AF400" s="277"/>
      <c r="AG400" s="277"/>
      <c r="AH400" s="277"/>
      <c r="AI400" s="277"/>
      <c r="AJ400" s="277"/>
      <c r="AK400" s="277"/>
      <c r="AL400" s="277"/>
      <c r="AM400" s="277"/>
      <c r="AN400" s="277"/>
      <c r="AO400" s="277"/>
      <c r="AP400" s="277"/>
      <c r="AQ400" s="277"/>
      <c r="AR400" s="277"/>
      <c r="AS400" s="277"/>
      <c r="AT400" s="277"/>
      <c r="AU400" s="277"/>
      <c r="AV400" s="277"/>
      <c r="AW400" s="277"/>
      <c r="AX400" s="277"/>
      <c r="AY400" s="277"/>
      <c r="AZ400" s="277"/>
      <c r="BA400" s="277"/>
      <c r="BB400" s="277"/>
      <c r="BC400" s="277"/>
      <c r="BD400" s="277"/>
      <c r="BE400" s="277"/>
      <c r="BF400" s="277"/>
      <c r="BG400" s="277"/>
      <c r="BH400" s="277"/>
      <c r="BI400" s="277"/>
      <c r="BJ400" s="277"/>
      <c r="BK400" s="277"/>
      <c r="BL400" s="277"/>
      <c r="BM400" s="277"/>
      <c r="BN400" s="277"/>
      <c r="BO400" s="277"/>
      <c r="BP400" s="277"/>
      <c r="BQ400" s="277"/>
      <c r="BR400" s="277"/>
      <c r="BS400" s="277"/>
      <c r="BT400" s="277"/>
      <c r="BU400" s="277"/>
      <c r="BV400" s="277"/>
      <c r="BW400" s="277"/>
      <c r="BX400" s="277"/>
      <c r="BY400" s="277"/>
      <c r="BZ400" s="277"/>
      <c r="CA400" s="277"/>
      <c r="CB400" s="277"/>
      <c r="CC400" s="277"/>
      <c r="CD400" s="277"/>
      <c r="CE400" s="277"/>
      <c r="CF400" s="277"/>
      <c r="CG400" s="277"/>
      <c r="CH400" s="277"/>
      <c r="CI400" s="277"/>
      <c r="CJ400" s="277"/>
      <c r="CK400" s="277"/>
      <c r="CL400" s="277"/>
      <c r="CM400" s="277"/>
      <c r="CN400" s="277"/>
      <c r="CO400" s="277"/>
      <c r="CP400" s="277"/>
      <c r="CQ400" s="277"/>
      <c r="CR400" s="277"/>
      <c r="CS400" s="277"/>
      <c r="CT400" s="277"/>
      <c r="CU400" s="277"/>
      <c r="CV400" s="277"/>
      <c r="CW400" s="277"/>
      <c r="CX400" s="277"/>
      <c r="CY400" s="277"/>
      <c r="CZ400" s="277"/>
      <c r="DA400" s="277"/>
      <c r="DB400" s="277"/>
    </row>
    <row r="401" spans="1:106" s="293" customFormat="1" ht="12.75">
      <c r="A401" s="271"/>
      <c r="B401" s="271"/>
      <c r="C401" s="271"/>
      <c r="D401" s="271"/>
      <c r="E401" s="271"/>
      <c r="F401" s="271"/>
      <c r="G401" s="271" t="s">
        <v>977</v>
      </c>
      <c r="H401" s="300">
        <v>3000</v>
      </c>
      <c r="I401" s="271"/>
      <c r="J401" s="271"/>
      <c r="K401" s="272"/>
      <c r="L401" s="271"/>
      <c r="M401" s="271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  <c r="X401" s="277"/>
      <c r="Y401" s="277"/>
      <c r="Z401" s="277"/>
      <c r="AA401" s="277"/>
      <c r="AB401" s="277"/>
      <c r="AC401" s="277"/>
      <c r="AD401" s="277"/>
      <c r="AE401" s="277"/>
      <c r="AF401" s="277"/>
      <c r="AG401" s="277"/>
      <c r="AH401" s="277"/>
      <c r="AI401" s="277"/>
      <c r="AJ401" s="277"/>
      <c r="AK401" s="277"/>
      <c r="AL401" s="277"/>
      <c r="AM401" s="277"/>
      <c r="AN401" s="277"/>
      <c r="AO401" s="277"/>
      <c r="AP401" s="277"/>
      <c r="AQ401" s="277"/>
      <c r="AR401" s="277"/>
      <c r="AS401" s="277"/>
      <c r="AT401" s="277"/>
      <c r="AU401" s="277"/>
      <c r="AV401" s="277"/>
      <c r="AW401" s="277"/>
      <c r="AX401" s="277"/>
      <c r="AY401" s="277"/>
      <c r="AZ401" s="277"/>
      <c r="BA401" s="277"/>
      <c r="BB401" s="277"/>
      <c r="BC401" s="277"/>
      <c r="BD401" s="277"/>
      <c r="BE401" s="277"/>
      <c r="BF401" s="277"/>
      <c r="BG401" s="277"/>
      <c r="BH401" s="277"/>
      <c r="BI401" s="277"/>
      <c r="BJ401" s="277"/>
      <c r="BK401" s="277"/>
      <c r="BL401" s="277"/>
      <c r="BM401" s="277"/>
      <c r="BN401" s="277"/>
      <c r="BO401" s="277"/>
      <c r="BP401" s="277"/>
      <c r="BQ401" s="277"/>
      <c r="BR401" s="277"/>
      <c r="BS401" s="277"/>
      <c r="BT401" s="277"/>
      <c r="BU401" s="277"/>
      <c r="BV401" s="277"/>
      <c r="BW401" s="277"/>
      <c r="BX401" s="277"/>
      <c r="BY401" s="277"/>
      <c r="BZ401" s="277"/>
      <c r="CA401" s="277"/>
      <c r="CB401" s="277"/>
      <c r="CC401" s="277"/>
      <c r="CD401" s="277"/>
      <c r="CE401" s="277"/>
      <c r="CF401" s="277"/>
      <c r="CG401" s="277"/>
      <c r="CH401" s="277"/>
      <c r="CI401" s="277"/>
      <c r="CJ401" s="277"/>
      <c r="CK401" s="277"/>
      <c r="CL401" s="277"/>
      <c r="CM401" s="277"/>
      <c r="CN401" s="277"/>
      <c r="CO401" s="277"/>
      <c r="CP401" s="277"/>
      <c r="CQ401" s="277"/>
      <c r="CR401" s="277"/>
      <c r="CS401" s="277"/>
      <c r="CT401" s="277"/>
      <c r="CU401" s="277"/>
      <c r="CV401" s="277"/>
      <c r="CW401" s="277"/>
      <c r="CX401" s="277"/>
      <c r="CY401" s="277"/>
      <c r="CZ401" s="277"/>
      <c r="DA401" s="277"/>
      <c r="DB401" s="277"/>
    </row>
    <row r="402" spans="1:106" s="293" customFormat="1" ht="25.5">
      <c r="A402" s="271">
        <v>249</v>
      </c>
      <c r="B402" s="271"/>
      <c r="C402" s="271" t="s">
        <v>6118</v>
      </c>
      <c r="D402" s="271" t="s">
        <v>5479</v>
      </c>
      <c r="E402" s="271"/>
      <c r="F402" s="271"/>
      <c r="G402" s="271" t="s">
        <v>3748</v>
      </c>
      <c r="H402" s="300">
        <v>50</v>
      </c>
      <c r="I402" s="271"/>
      <c r="J402" s="271"/>
      <c r="K402" s="272"/>
      <c r="L402" s="271"/>
      <c r="M402" s="271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  <c r="X402" s="277"/>
      <c r="Y402" s="277"/>
      <c r="Z402" s="277"/>
      <c r="AA402" s="277"/>
      <c r="AB402" s="277"/>
      <c r="AC402" s="277"/>
      <c r="AD402" s="277"/>
      <c r="AE402" s="277"/>
      <c r="AF402" s="277"/>
      <c r="AG402" s="277"/>
      <c r="AH402" s="277"/>
      <c r="AI402" s="277"/>
      <c r="AJ402" s="277"/>
      <c r="AK402" s="277"/>
      <c r="AL402" s="277"/>
      <c r="AM402" s="277"/>
      <c r="AN402" s="277"/>
      <c r="AO402" s="277"/>
      <c r="AP402" s="277"/>
      <c r="AQ402" s="277"/>
      <c r="AR402" s="277"/>
      <c r="AS402" s="277"/>
      <c r="AT402" s="277"/>
      <c r="AU402" s="277"/>
      <c r="AV402" s="277"/>
      <c r="AW402" s="277"/>
      <c r="AX402" s="277"/>
      <c r="AY402" s="277"/>
      <c r="AZ402" s="277"/>
      <c r="BA402" s="277"/>
      <c r="BB402" s="277"/>
      <c r="BC402" s="277"/>
      <c r="BD402" s="277"/>
      <c r="BE402" s="277"/>
      <c r="BF402" s="277"/>
      <c r="BG402" s="277"/>
      <c r="BH402" s="277"/>
      <c r="BI402" s="277"/>
      <c r="BJ402" s="277"/>
      <c r="BK402" s="277"/>
      <c r="BL402" s="277"/>
      <c r="BM402" s="277"/>
      <c r="BN402" s="277"/>
      <c r="BO402" s="277"/>
      <c r="BP402" s="277"/>
      <c r="BQ402" s="277"/>
      <c r="BR402" s="277"/>
      <c r="BS402" s="277"/>
      <c r="BT402" s="277"/>
      <c r="BU402" s="277"/>
      <c r="BV402" s="277"/>
      <c r="BW402" s="277"/>
      <c r="BX402" s="277"/>
      <c r="BY402" s="277"/>
      <c r="BZ402" s="277"/>
      <c r="CA402" s="277"/>
      <c r="CB402" s="277"/>
      <c r="CC402" s="277"/>
      <c r="CD402" s="277"/>
      <c r="CE402" s="277"/>
      <c r="CF402" s="277"/>
      <c r="CG402" s="277"/>
      <c r="CH402" s="277"/>
      <c r="CI402" s="277"/>
      <c r="CJ402" s="277"/>
      <c r="CK402" s="277"/>
      <c r="CL402" s="277"/>
      <c r="CM402" s="277"/>
      <c r="CN402" s="277"/>
      <c r="CO402" s="277"/>
      <c r="CP402" s="277"/>
      <c r="CQ402" s="277"/>
      <c r="CR402" s="277"/>
      <c r="CS402" s="277"/>
      <c r="CT402" s="277"/>
      <c r="CU402" s="277"/>
      <c r="CV402" s="277"/>
      <c r="CW402" s="277"/>
      <c r="CX402" s="277"/>
      <c r="CY402" s="277"/>
      <c r="CZ402" s="277"/>
      <c r="DA402" s="277"/>
      <c r="DB402" s="277"/>
    </row>
    <row r="403" spans="1:106" s="293" customFormat="1" ht="12.75">
      <c r="A403" s="271"/>
      <c r="B403" s="271"/>
      <c r="C403" s="271"/>
      <c r="D403" s="271"/>
      <c r="E403" s="271"/>
      <c r="F403" s="271"/>
      <c r="G403" s="271" t="s">
        <v>977</v>
      </c>
      <c r="H403" s="300">
        <v>3000</v>
      </c>
      <c r="I403" s="271"/>
      <c r="J403" s="271"/>
      <c r="K403" s="272"/>
      <c r="L403" s="271"/>
      <c r="M403" s="271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  <c r="X403" s="277"/>
      <c r="Y403" s="277"/>
      <c r="Z403" s="277"/>
      <c r="AA403" s="277"/>
      <c r="AB403" s="277"/>
      <c r="AC403" s="277"/>
      <c r="AD403" s="277"/>
      <c r="AE403" s="277"/>
      <c r="AF403" s="277"/>
      <c r="AG403" s="277"/>
      <c r="AH403" s="277"/>
      <c r="AI403" s="277"/>
      <c r="AJ403" s="277"/>
      <c r="AK403" s="277"/>
      <c r="AL403" s="277"/>
      <c r="AM403" s="277"/>
      <c r="AN403" s="277"/>
      <c r="AO403" s="277"/>
      <c r="AP403" s="277"/>
      <c r="AQ403" s="277"/>
      <c r="AR403" s="277"/>
      <c r="AS403" s="277"/>
      <c r="AT403" s="277"/>
      <c r="AU403" s="277"/>
      <c r="AV403" s="277"/>
      <c r="AW403" s="277"/>
      <c r="AX403" s="277"/>
      <c r="AY403" s="277"/>
      <c r="AZ403" s="277"/>
      <c r="BA403" s="277"/>
      <c r="BB403" s="277"/>
      <c r="BC403" s="277"/>
      <c r="BD403" s="277"/>
      <c r="BE403" s="277"/>
      <c r="BF403" s="277"/>
      <c r="BG403" s="277"/>
      <c r="BH403" s="277"/>
      <c r="BI403" s="277"/>
      <c r="BJ403" s="277"/>
      <c r="BK403" s="277"/>
      <c r="BL403" s="277"/>
      <c r="BM403" s="277"/>
      <c r="BN403" s="277"/>
      <c r="BO403" s="277"/>
      <c r="BP403" s="277"/>
      <c r="BQ403" s="277"/>
      <c r="BR403" s="277"/>
      <c r="BS403" s="277"/>
      <c r="BT403" s="277"/>
      <c r="BU403" s="277"/>
      <c r="BV403" s="277"/>
      <c r="BW403" s="277"/>
      <c r="BX403" s="277"/>
      <c r="BY403" s="277"/>
      <c r="BZ403" s="277"/>
      <c r="CA403" s="277"/>
      <c r="CB403" s="277"/>
      <c r="CC403" s="277"/>
      <c r="CD403" s="277"/>
      <c r="CE403" s="277"/>
      <c r="CF403" s="277"/>
      <c r="CG403" s="277"/>
      <c r="CH403" s="277"/>
      <c r="CI403" s="277"/>
      <c r="CJ403" s="277"/>
      <c r="CK403" s="277"/>
      <c r="CL403" s="277"/>
      <c r="CM403" s="277"/>
      <c r="CN403" s="277"/>
      <c r="CO403" s="277"/>
      <c r="CP403" s="277"/>
      <c r="CQ403" s="277"/>
      <c r="CR403" s="277"/>
      <c r="CS403" s="277"/>
      <c r="CT403" s="277"/>
      <c r="CU403" s="277"/>
      <c r="CV403" s="277"/>
      <c r="CW403" s="277"/>
      <c r="CX403" s="277"/>
      <c r="CY403" s="277"/>
      <c r="CZ403" s="277"/>
      <c r="DA403" s="277"/>
      <c r="DB403" s="277"/>
    </row>
    <row r="404" spans="1:106" s="293" customFormat="1" ht="25.5">
      <c r="A404" s="271">
        <v>250</v>
      </c>
      <c r="B404" s="271"/>
      <c r="C404" s="271" t="s">
        <v>6119</v>
      </c>
      <c r="D404" s="271" t="s">
        <v>5505</v>
      </c>
      <c r="E404" s="271" t="s">
        <v>6120</v>
      </c>
      <c r="F404" s="271" t="s">
        <v>6121</v>
      </c>
      <c r="G404" s="271" t="s">
        <v>3748</v>
      </c>
      <c r="H404" s="300">
        <v>14623</v>
      </c>
      <c r="I404" s="271"/>
      <c r="J404" s="271"/>
      <c r="K404" s="272">
        <v>42634</v>
      </c>
      <c r="L404" s="271" t="s">
        <v>6122</v>
      </c>
      <c r="M404" s="271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  <c r="X404" s="277"/>
      <c r="Y404" s="277"/>
      <c r="Z404" s="277"/>
      <c r="AA404" s="277"/>
      <c r="AB404" s="277"/>
      <c r="AC404" s="277"/>
      <c r="AD404" s="277"/>
      <c r="AE404" s="277"/>
      <c r="AF404" s="277"/>
      <c r="AG404" s="277"/>
      <c r="AH404" s="277"/>
      <c r="AI404" s="277"/>
      <c r="AJ404" s="277"/>
      <c r="AK404" s="277"/>
      <c r="AL404" s="277"/>
      <c r="AM404" s="277"/>
      <c r="AN404" s="277"/>
      <c r="AO404" s="277"/>
      <c r="AP404" s="277"/>
      <c r="AQ404" s="277"/>
      <c r="AR404" s="277"/>
      <c r="AS404" s="277"/>
      <c r="AT404" s="277"/>
      <c r="AU404" s="277"/>
      <c r="AV404" s="277"/>
      <c r="AW404" s="277"/>
      <c r="AX404" s="277"/>
      <c r="AY404" s="277"/>
      <c r="AZ404" s="277"/>
      <c r="BA404" s="277"/>
      <c r="BB404" s="277"/>
      <c r="BC404" s="277"/>
      <c r="BD404" s="277"/>
      <c r="BE404" s="277"/>
      <c r="BF404" s="277"/>
      <c r="BG404" s="277"/>
      <c r="BH404" s="277"/>
      <c r="BI404" s="277"/>
      <c r="BJ404" s="277"/>
      <c r="BK404" s="277"/>
      <c r="BL404" s="277"/>
      <c r="BM404" s="277"/>
      <c r="BN404" s="277"/>
      <c r="BO404" s="277"/>
      <c r="BP404" s="277"/>
      <c r="BQ404" s="277"/>
      <c r="BR404" s="277"/>
      <c r="BS404" s="277"/>
      <c r="BT404" s="277"/>
      <c r="BU404" s="277"/>
      <c r="BV404" s="277"/>
      <c r="BW404" s="277"/>
      <c r="BX404" s="277"/>
      <c r="BY404" s="277"/>
      <c r="BZ404" s="277"/>
      <c r="CA404" s="277"/>
      <c r="CB404" s="277"/>
      <c r="CC404" s="277"/>
      <c r="CD404" s="277"/>
      <c r="CE404" s="277"/>
      <c r="CF404" s="277"/>
      <c r="CG404" s="277"/>
      <c r="CH404" s="277"/>
      <c r="CI404" s="277"/>
      <c r="CJ404" s="277"/>
      <c r="CK404" s="277"/>
      <c r="CL404" s="277"/>
      <c r="CM404" s="277"/>
      <c r="CN404" s="277"/>
      <c r="CO404" s="277"/>
      <c r="CP404" s="277"/>
      <c r="CQ404" s="277"/>
      <c r="CR404" s="277"/>
      <c r="CS404" s="277"/>
      <c r="CT404" s="277"/>
      <c r="CU404" s="277"/>
      <c r="CV404" s="277"/>
      <c r="CW404" s="277"/>
      <c r="CX404" s="277"/>
      <c r="CY404" s="277"/>
      <c r="CZ404" s="277"/>
      <c r="DA404" s="277"/>
      <c r="DB404" s="277"/>
    </row>
    <row r="405" spans="1:106" s="293" customFormat="1" ht="25.5">
      <c r="A405" s="271">
        <v>251</v>
      </c>
      <c r="B405" s="271"/>
      <c r="C405" s="271" t="s">
        <v>6119</v>
      </c>
      <c r="D405" s="271" t="s">
        <v>5505</v>
      </c>
      <c r="E405" s="271" t="s">
        <v>6123</v>
      </c>
      <c r="F405" s="271" t="s">
        <v>6124</v>
      </c>
      <c r="G405" s="271" t="s">
        <v>3748</v>
      </c>
      <c r="H405" s="300">
        <v>5885</v>
      </c>
      <c r="I405" s="271"/>
      <c r="J405" s="271"/>
      <c r="K405" s="272">
        <v>42634</v>
      </c>
      <c r="L405" s="271" t="s">
        <v>6125</v>
      </c>
      <c r="M405" s="271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  <c r="X405" s="277"/>
      <c r="Y405" s="277"/>
      <c r="Z405" s="277"/>
      <c r="AA405" s="277"/>
      <c r="AB405" s="277"/>
      <c r="AC405" s="277"/>
      <c r="AD405" s="277"/>
      <c r="AE405" s="277"/>
      <c r="AF405" s="277"/>
      <c r="AG405" s="277"/>
      <c r="AH405" s="277"/>
      <c r="AI405" s="277"/>
      <c r="AJ405" s="277"/>
      <c r="AK405" s="277"/>
      <c r="AL405" s="277"/>
      <c r="AM405" s="277"/>
      <c r="AN405" s="277"/>
      <c r="AO405" s="277"/>
      <c r="AP405" s="277"/>
      <c r="AQ405" s="277"/>
      <c r="AR405" s="277"/>
      <c r="AS405" s="277"/>
      <c r="AT405" s="277"/>
      <c r="AU405" s="277"/>
      <c r="AV405" s="277"/>
      <c r="AW405" s="277"/>
      <c r="AX405" s="277"/>
      <c r="AY405" s="277"/>
      <c r="AZ405" s="277"/>
      <c r="BA405" s="277"/>
      <c r="BB405" s="277"/>
      <c r="BC405" s="277"/>
      <c r="BD405" s="277"/>
      <c r="BE405" s="277"/>
      <c r="BF405" s="277"/>
      <c r="BG405" s="277"/>
      <c r="BH405" s="277"/>
      <c r="BI405" s="277"/>
      <c r="BJ405" s="277"/>
      <c r="BK405" s="277"/>
      <c r="BL405" s="277"/>
      <c r="BM405" s="277"/>
      <c r="BN405" s="277"/>
      <c r="BO405" s="277"/>
      <c r="BP405" s="277"/>
      <c r="BQ405" s="277"/>
      <c r="BR405" s="277"/>
      <c r="BS405" s="277"/>
      <c r="BT405" s="277"/>
      <c r="BU405" s="277"/>
      <c r="BV405" s="277"/>
      <c r="BW405" s="277"/>
      <c r="BX405" s="277"/>
      <c r="BY405" s="277"/>
      <c r="BZ405" s="277"/>
      <c r="CA405" s="277"/>
      <c r="CB405" s="277"/>
      <c r="CC405" s="277"/>
      <c r="CD405" s="277"/>
      <c r="CE405" s="277"/>
      <c r="CF405" s="277"/>
      <c r="CG405" s="277"/>
      <c r="CH405" s="277"/>
      <c r="CI405" s="277"/>
      <c r="CJ405" s="277"/>
      <c r="CK405" s="277"/>
      <c r="CL405" s="277"/>
      <c r="CM405" s="277"/>
      <c r="CN405" s="277"/>
      <c r="CO405" s="277"/>
      <c r="CP405" s="277"/>
      <c r="CQ405" s="277"/>
      <c r="CR405" s="277"/>
      <c r="CS405" s="277"/>
      <c r="CT405" s="277"/>
      <c r="CU405" s="277"/>
      <c r="CV405" s="277"/>
      <c r="CW405" s="277"/>
      <c r="CX405" s="277"/>
      <c r="CY405" s="277"/>
      <c r="CZ405" s="277"/>
      <c r="DA405" s="277"/>
      <c r="DB405" s="277"/>
    </row>
    <row r="406" spans="1:106" s="293" customFormat="1" ht="38.25">
      <c r="A406" s="271">
        <v>252</v>
      </c>
      <c r="B406" s="271"/>
      <c r="C406" s="271" t="s">
        <v>6126</v>
      </c>
      <c r="D406" s="271" t="s">
        <v>5622</v>
      </c>
      <c r="E406" s="271" t="s">
        <v>6127</v>
      </c>
      <c r="F406" s="271" t="s">
        <v>6128</v>
      </c>
      <c r="G406" s="271" t="s">
        <v>5834</v>
      </c>
      <c r="H406" s="300">
        <v>882643</v>
      </c>
      <c r="I406" s="271"/>
      <c r="J406" s="271"/>
      <c r="K406" s="272">
        <v>42632</v>
      </c>
      <c r="L406" s="271" t="s">
        <v>6129</v>
      </c>
      <c r="M406" s="271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  <c r="X406" s="277"/>
      <c r="Y406" s="277"/>
      <c r="Z406" s="277"/>
      <c r="AA406" s="277"/>
      <c r="AB406" s="277"/>
      <c r="AC406" s="277"/>
      <c r="AD406" s="277"/>
      <c r="AE406" s="277"/>
      <c r="AF406" s="277"/>
      <c r="AG406" s="277"/>
      <c r="AH406" s="277"/>
      <c r="AI406" s="277"/>
      <c r="AJ406" s="277"/>
      <c r="AK406" s="277"/>
      <c r="AL406" s="277"/>
      <c r="AM406" s="277"/>
      <c r="AN406" s="277"/>
      <c r="AO406" s="277"/>
      <c r="AP406" s="277"/>
      <c r="AQ406" s="277"/>
      <c r="AR406" s="277"/>
      <c r="AS406" s="277"/>
      <c r="AT406" s="277"/>
      <c r="AU406" s="277"/>
      <c r="AV406" s="277"/>
      <c r="AW406" s="277"/>
      <c r="AX406" s="277"/>
      <c r="AY406" s="277"/>
      <c r="AZ406" s="277"/>
      <c r="BA406" s="277"/>
      <c r="BB406" s="277"/>
      <c r="BC406" s="277"/>
      <c r="BD406" s="277"/>
      <c r="BE406" s="277"/>
      <c r="BF406" s="277"/>
      <c r="BG406" s="277"/>
      <c r="BH406" s="277"/>
      <c r="BI406" s="277"/>
      <c r="BJ406" s="277"/>
      <c r="BK406" s="277"/>
      <c r="BL406" s="277"/>
      <c r="BM406" s="277"/>
      <c r="BN406" s="277"/>
      <c r="BO406" s="277"/>
      <c r="BP406" s="277"/>
      <c r="BQ406" s="277"/>
      <c r="BR406" s="277"/>
      <c r="BS406" s="277"/>
      <c r="BT406" s="277"/>
      <c r="BU406" s="277"/>
      <c r="BV406" s="277"/>
      <c r="BW406" s="277"/>
      <c r="BX406" s="277"/>
      <c r="BY406" s="277"/>
      <c r="BZ406" s="277"/>
      <c r="CA406" s="277"/>
      <c r="CB406" s="277"/>
      <c r="CC406" s="277"/>
      <c r="CD406" s="277"/>
      <c r="CE406" s="277"/>
      <c r="CF406" s="277"/>
      <c r="CG406" s="277"/>
      <c r="CH406" s="277"/>
      <c r="CI406" s="277"/>
      <c r="CJ406" s="277"/>
      <c r="CK406" s="277"/>
      <c r="CL406" s="277"/>
      <c r="CM406" s="277"/>
      <c r="CN406" s="277"/>
      <c r="CO406" s="277"/>
      <c r="CP406" s="277"/>
      <c r="CQ406" s="277"/>
      <c r="CR406" s="277"/>
      <c r="CS406" s="277"/>
      <c r="CT406" s="277"/>
      <c r="CU406" s="277"/>
      <c r="CV406" s="277"/>
      <c r="CW406" s="277"/>
      <c r="CX406" s="277"/>
      <c r="CY406" s="277"/>
      <c r="CZ406" s="277"/>
      <c r="DA406" s="277"/>
      <c r="DB406" s="277"/>
    </row>
    <row r="407" spans="1:106" s="293" customFormat="1" ht="25.5">
      <c r="A407" s="271">
        <v>253</v>
      </c>
      <c r="B407" s="271"/>
      <c r="C407" s="271" t="s">
        <v>6130</v>
      </c>
      <c r="D407" s="271" t="s">
        <v>5622</v>
      </c>
      <c r="E407" s="271" t="s">
        <v>6131</v>
      </c>
      <c r="F407" s="271" t="s">
        <v>6132</v>
      </c>
      <c r="G407" s="271" t="s">
        <v>321</v>
      </c>
      <c r="H407" s="300">
        <v>4400</v>
      </c>
      <c r="I407" s="271"/>
      <c r="J407" s="271"/>
      <c r="K407" s="272">
        <v>42632</v>
      </c>
      <c r="L407" s="271" t="s">
        <v>6133</v>
      </c>
      <c r="M407" s="271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  <c r="X407" s="277"/>
      <c r="Y407" s="277"/>
      <c r="Z407" s="277"/>
      <c r="AA407" s="277"/>
      <c r="AB407" s="277"/>
      <c r="AC407" s="277"/>
      <c r="AD407" s="277"/>
      <c r="AE407" s="277"/>
      <c r="AF407" s="277"/>
      <c r="AG407" s="277"/>
      <c r="AH407" s="277"/>
      <c r="AI407" s="277"/>
      <c r="AJ407" s="277"/>
      <c r="AK407" s="277"/>
      <c r="AL407" s="277"/>
      <c r="AM407" s="277"/>
      <c r="AN407" s="277"/>
      <c r="AO407" s="277"/>
      <c r="AP407" s="277"/>
      <c r="AQ407" s="277"/>
      <c r="AR407" s="277"/>
      <c r="AS407" s="277"/>
      <c r="AT407" s="277"/>
      <c r="AU407" s="277"/>
      <c r="AV407" s="277"/>
      <c r="AW407" s="277"/>
      <c r="AX407" s="277"/>
      <c r="AY407" s="277"/>
      <c r="AZ407" s="277"/>
      <c r="BA407" s="277"/>
      <c r="BB407" s="277"/>
      <c r="BC407" s="277"/>
      <c r="BD407" s="277"/>
      <c r="BE407" s="277"/>
      <c r="BF407" s="277"/>
      <c r="BG407" s="277"/>
      <c r="BH407" s="277"/>
      <c r="BI407" s="277"/>
      <c r="BJ407" s="277"/>
      <c r="BK407" s="277"/>
      <c r="BL407" s="277"/>
      <c r="BM407" s="277"/>
      <c r="BN407" s="277"/>
      <c r="BO407" s="277"/>
      <c r="BP407" s="277"/>
      <c r="BQ407" s="277"/>
      <c r="BR407" s="277"/>
      <c r="BS407" s="277"/>
      <c r="BT407" s="277"/>
      <c r="BU407" s="277"/>
      <c r="BV407" s="277"/>
      <c r="BW407" s="277"/>
      <c r="BX407" s="277"/>
      <c r="BY407" s="277"/>
      <c r="BZ407" s="277"/>
      <c r="CA407" s="277"/>
      <c r="CB407" s="277"/>
      <c r="CC407" s="277"/>
      <c r="CD407" s="277"/>
      <c r="CE407" s="277"/>
      <c r="CF407" s="277"/>
      <c r="CG407" s="277"/>
      <c r="CH407" s="277"/>
      <c r="CI407" s="277"/>
      <c r="CJ407" s="277"/>
      <c r="CK407" s="277"/>
      <c r="CL407" s="277"/>
      <c r="CM407" s="277"/>
      <c r="CN407" s="277"/>
      <c r="CO407" s="277"/>
      <c r="CP407" s="277"/>
      <c r="CQ407" s="277"/>
      <c r="CR407" s="277"/>
      <c r="CS407" s="277"/>
      <c r="CT407" s="277"/>
      <c r="CU407" s="277"/>
      <c r="CV407" s="277"/>
      <c r="CW407" s="277"/>
      <c r="CX407" s="277"/>
      <c r="CY407" s="277"/>
      <c r="CZ407" s="277"/>
      <c r="DA407" s="277"/>
      <c r="DB407" s="277"/>
    </row>
    <row r="408" spans="1:106" s="293" customFormat="1" ht="25.5">
      <c r="A408" s="271">
        <v>254</v>
      </c>
      <c r="B408" s="271"/>
      <c r="C408" s="271" t="s">
        <v>6134</v>
      </c>
      <c r="D408" s="271" t="s">
        <v>5392</v>
      </c>
      <c r="E408" s="271" t="s">
        <v>6135</v>
      </c>
      <c r="F408" s="271" t="s">
        <v>6136</v>
      </c>
      <c r="G408" s="271" t="s">
        <v>5903</v>
      </c>
      <c r="H408" s="300">
        <v>13699</v>
      </c>
      <c r="I408" s="271"/>
      <c r="J408" s="271"/>
      <c r="K408" s="272">
        <v>42634</v>
      </c>
      <c r="L408" s="271" t="s">
        <v>6137</v>
      </c>
      <c r="M408" s="271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  <c r="X408" s="277"/>
      <c r="Y408" s="277"/>
      <c r="Z408" s="277"/>
      <c r="AA408" s="277"/>
      <c r="AB408" s="277"/>
      <c r="AC408" s="277"/>
      <c r="AD408" s="277"/>
      <c r="AE408" s="277"/>
      <c r="AF408" s="277"/>
      <c r="AG408" s="277"/>
      <c r="AH408" s="277"/>
      <c r="AI408" s="277"/>
      <c r="AJ408" s="277"/>
      <c r="AK408" s="277"/>
      <c r="AL408" s="277"/>
      <c r="AM408" s="277"/>
      <c r="AN408" s="277"/>
      <c r="AO408" s="277"/>
      <c r="AP408" s="277"/>
      <c r="AQ408" s="277"/>
      <c r="AR408" s="277"/>
      <c r="AS408" s="277"/>
      <c r="AT408" s="277"/>
      <c r="AU408" s="277"/>
      <c r="AV408" s="277"/>
      <c r="AW408" s="277"/>
      <c r="AX408" s="277"/>
      <c r="AY408" s="277"/>
      <c r="AZ408" s="277"/>
      <c r="BA408" s="277"/>
      <c r="BB408" s="277"/>
      <c r="BC408" s="277"/>
      <c r="BD408" s="277"/>
      <c r="BE408" s="277"/>
      <c r="BF408" s="277"/>
      <c r="BG408" s="277"/>
      <c r="BH408" s="277"/>
      <c r="BI408" s="277"/>
      <c r="BJ408" s="277"/>
      <c r="BK408" s="277"/>
      <c r="BL408" s="277"/>
      <c r="BM408" s="277"/>
      <c r="BN408" s="277"/>
      <c r="BO408" s="277"/>
      <c r="BP408" s="277"/>
      <c r="BQ408" s="277"/>
      <c r="BR408" s="277"/>
      <c r="BS408" s="277"/>
      <c r="BT408" s="277"/>
      <c r="BU408" s="277"/>
      <c r="BV408" s="277"/>
      <c r="BW408" s="277"/>
      <c r="BX408" s="277"/>
      <c r="BY408" s="277"/>
      <c r="BZ408" s="277"/>
      <c r="CA408" s="277"/>
      <c r="CB408" s="277"/>
      <c r="CC408" s="277"/>
      <c r="CD408" s="277"/>
      <c r="CE408" s="277"/>
      <c r="CF408" s="277"/>
      <c r="CG408" s="277"/>
      <c r="CH408" s="277"/>
      <c r="CI408" s="277"/>
      <c r="CJ408" s="277"/>
      <c r="CK408" s="277"/>
      <c r="CL408" s="277"/>
      <c r="CM408" s="277"/>
      <c r="CN408" s="277"/>
      <c r="CO408" s="277"/>
      <c r="CP408" s="277"/>
      <c r="CQ408" s="277"/>
      <c r="CR408" s="277"/>
      <c r="CS408" s="277"/>
      <c r="CT408" s="277"/>
      <c r="CU408" s="277"/>
      <c r="CV408" s="277"/>
      <c r="CW408" s="277"/>
      <c r="CX408" s="277"/>
      <c r="CY408" s="277"/>
      <c r="CZ408" s="277"/>
      <c r="DA408" s="277"/>
      <c r="DB408" s="277"/>
    </row>
    <row r="409" spans="1:106" s="293" customFormat="1" ht="25.5">
      <c r="A409" s="271">
        <v>255</v>
      </c>
      <c r="B409" s="271"/>
      <c r="C409" s="271" t="s">
        <v>6138</v>
      </c>
      <c r="D409" s="271" t="s">
        <v>5470</v>
      </c>
      <c r="E409" s="271" t="s">
        <v>6139</v>
      </c>
      <c r="F409" s="271" t="s">
        <v>6140</v>
      </c>
      <c r="G409" s="271" t="s">
        <v>5903</v>
      </c>
      <c r="H409" s="300">
        <v>689765</v>
      </c>
      <c r="I409" s="271"/>
      <c r="J409" s="271"/>
      <c r="K409" s="272">
        <v>42634</v>
      </c>
      <c r="L409" s="271" t="s">
        <v>6141</v>
      </c>
      <c r="M409" s="271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  <c r="X409" s="277"/>
      <c r="Y409" s="277"/>
      <c r="Z409" s="277"/>
      <c r="AA409" s="277"/>
      <c r="AB409" s="277"/>
      <c r="AC409" s="277"/>
      <c r="AD409" s="277"/>
      <c r="AE409" s="277"/>
      <c r="AF409" s="277"/>
      <c r="AG409" s="277"/>
      <c r="AH409" s="277"/>
      <c r="AI409" s="277"/>
      <c r="AJ409" s="277"/>
      <c r="AK409" s="277"/>
      <c r="AL409" s="277"/>
      <c r="AM409" s="277"/>
      <c r="AN409" s="277"/>
      <c r="AO409" s="277"/>
      <c r="AP409" s="277"/>
      <c r="AQ409" s="277"/>
      <c r="AR409" s="277"/>
      <c r="AS409" s="277"/>
      <c r="AT409" s="277"/>
      <c r="AU409" s="277"/>
      <c r="AV409" s="277"/>
      <c r="AW409" s="277"/>
      <c r="AX409" s="277"/>
      <c r="AY409" s="277"/>
      <c r="AZ409" s="277"/>
      <c r="BA409" s="277"/>
      <c r="BB409" s="277"/>
      <c r="BC409" s="277"/>
      <c r="BD409" s="277"/>
      <c r="BE409" s="277"/>
      <c r="BF409" s="277"/>
      <c r="BG409" s="277"/>
      <c r="BH409" s="277"/>
      <c r="BI409" s="277"/>
      <c r="BJ409" s="277"/>
      <c r="BK409" s="277"/>
      <c r="BL409" s="277"/>
      <c r="BM409" s="277"/>
      <c r="BN409" s="277"/>
      <c r="BO409" s="277"/>
      <c r="BP409" s="277"/>
      <c r="BQ409" s="277"/>
      <c r="BR409" s="277"/>
      <c r="BS409" s="277"/>
      <c r="BT409" s="277"/>
      <c r="BU409" s="277"/>
      <c r="BV409" s="277"/>
      <c r="BW409" s="277"/>
      <c r="BX409" s="277"/>
      <c r="BY409" s="277"/>
      <c r="BZ409" s="277"/>
      <c r="CA409" s="277"/>
      <c r="CB409" s="277"/>
      <c r="CC409" s="277"/>
      <c r="CD409" s="277"/>
      <c r="CE409" s="277"/>
      <c r="CF409" s="277"/>
      <c r="CG409" s="277"/>
      <c r="CH409" s="277"/>
      <c r="CI409" s="277"/>
      <c r="CJ409" s="277"/>
      <c r="CK409" s="277"/>
      <c r="CL409" s="277"/>
      <c r="CM409" s="277"/>
      <c r="CN409" s="277"/>
      <c r="CO409" s="277"/>
      <c r="CP409" s="277"/>
      <c r="CQ409" s="277"/>
      <c r="CR409" s="277"/>
      <c r="CS409" s="277"/>
      <c r="CT409" s="277"/>
      <c r="CU409" s="277"/>
      <c r="CV409" s="277"/>
      <c r="CW409" s="277"/>
      <c r="CX409" s="277"/>
      <c r="CY409" s="277"/>
      <c r="CZ409" s="277"/>
      <c r="DA409" s="277"/>
      <c r="DB409" s="277"/>
    </row>
    <row r="410" spans="1:106" s="293" customFormat="1" ht="25.5">
      <c r="A410" s="271">
        <v>256</v>
      </c>
      <c r="B410" s="271"/>
      <c r="C410" s="271" t="s">
        <v>6138</v>
      </c>
      <c r="D410" s="271" t="s">
        <v>5470</v>
      </c>
      <c r="E410" s="271" t="s">
        <v>6142</v>
      </c>
      <c r="F410" s="271" t="s">
        <v>6143</v>
      </c>
      <c r="G410" s="271" t="s">
        <v>5903</v>
      </c>
      <c r="H410" s="300">
        <v>155800</v>
      </c>
      <c r="I410" s="271"/>
      <c r="J410" s="271"/>
      <c r="K410" s="272">
        <v>42634</v>
      </c>
      <c r="L410" s="271" t="s">
        <v>6144</v>
      </c>
      <c r="M410" s="271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  <c r="X410" s="277"/>
      <c r="Y410" s="277"/>
      <c r="Z410" s="277"/>
      <c r="AA410" s="277"/>
      <c r="AB410" s="277"/>
      <c r="AC410" s="277"/>
      <c r="AD410" s="277"/>
      <c r="AE410" s="277"/>
      <c r="AF410" s="277"/>
      <c r="AG410" s="277"/>
      <c r="AH410" s="277"/>
      <c r="AI410" s="277"/>
      <c r="AJ410" s="277"/>
      <c r="AK410" s="277"/>
      <c r="AL410" s="277"/>
      <c r="AM410" s="277"/>
      <c r="AN410" s="277"/>
      <c r="AO410" s="277"/>
      <c r="AP410" s="277"/>
      <c r="AQ410" s="277"/>
      <c r="AR410" s="277"/>
      <c r="AS410" s="277"/>
      <c r="AT410" s="277"/>
      <c r="AU410" s="277"/>
      <c r="AV410" s="277"/>
      <c r="AW410" s="277"/>
      <c r="AX410" s="277"/>
      <c r="AY410" s="277"/>
      <c r="AZ410" s="277"/>
      <c r="BA410" s="277"/>
      <c r="BB410" s="277"/>
      <c r="BC410" s="277"/>
      <c r="BD410" s="277"/>
      <c r="BE410" s="277"/>
      <c r="BF410" s="277"/>
      <c r="BG410" s="277"/>
      <c r="BH410" s="277"/>
      <c r="BI410" s="277"/>
      <c r="BJ410" s="277"/>
      <c r="BK410" s="277"/>
      <c r="BL410" s="277"/>
      <c r="BM410" s="277"/>
      <c r="BN410" s="277"/>
      <c r="BO410" s="277"/>
      <c r="BP410" s="277"/>
      <c r="BQ410" s="277"/>
      <c r="BR410" s="277"/>
      <c r="BS410" s="277"/>
      <c r="BT410" s="277"/>
      <c r="BU410" s="277"/>
      <c r="BV410" s="277"/>
      <c r="BW410" s="277"/>
      <c r="BX410" s="277"/>
      <c r="BY410" s="277"/>
      <c r="BZ410" s="277"/>
      <c r="CA410" s="277"/>
      <c r="CB410" s="277"/>
      <c r="CC410" s="277"/>
      <c r="CD410" s="277"/>
      <c r="CE410" s="277"/>
      <c r="CF410" s="277"/>
      <c r="CG410" s="277"/>
      <c r="CH410" s="277"/>
      <c r="CI410" s="277"/>
      <c r="CJ410" s="277"/>
      <c r="CK410" s="277"/>
      <c r="CL410" s="277"/>
      <c r="CM410" s="277"/>
      <c r="CN410" s="277"/>
      <c r="CO410" s="277"/>
      <c r="CP410" s="277"/>
      <c r="CQ410" s="277"/>
      <c r="CR410" s="277"/>
      <c r="CS410" s="277"/>
      <c r="CT410" s="277"/>
      <c r="CU410" s="277"/>
      <c r="CV410" s="277"/>
      <c r="CW410" s="277"/>
      <c r="CX410" s="277"/>
      <c r="CY410" s="277"/>
      <c r="CZ410" s="277"/>
      <c r="DA410" s="277"/>
      <c r="DB410" s="277"/>
    </row>
    <row r="411" spans="1:106" s="293" customFormat="1" ht="25.5">
      <c r="A411" s="271">
        <v>257</v>
      </c>
      <c r="B411" s="271"/>
      <c r="C411" s="271" t="s">
        <v>6145</v>
      </c>
      <c r="D411" s="271" t="s">
        <v>5341</v>
      </c>
      <c r="E411" s="271" t="s">
        <v>6146</v>
      </c>
      <c r="F411" s="271" t="s">
        <v>6147</v>
      </c>
      <c r="G411" s="271" t="s">
        <v>3748</v>
      </c>
      <c r="H411" s="271"/>
      <c r="I411" s="271"/>
      <c r="J411" s="300">
        <v>200</v>
      </c>
      <c r="K411" s="272">
        <v>42632</v>
      </c>
      <c r="L411" s="271" t="s">
        <v>6148</v>
      </c>
      <c r="M411" s="271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  <c r="AA411" s="277"/>
      <c r="AB411" s="277"/>
      <c r="AC411" s="277"/>
      <c r="AD411" s="277"/>
      <c r="AE411" s="277"/>
      <c r="AF411" s="277"/>
      <c r="AG411" s="277"/>
      <c r="AH411" s="277"/>
      <c r="AI411" s="277"/>
      <c r="AJ411" s="277"/>
      <c r="AK411" s="277"/>
      <c r="AL411" s="277"/>
      <c r="AM411" s="277"/>
      <c r="AN411" s="277"/>
      <c r="AO411" s="277"/>
      <c r="AP411" s="277"/>
      <c r="AQ411" s="277"/>
      <c r="AR411" s="277"/>
      <c r="AS411" s="277"/>
      <c r="AT411" s="277"/>
      <c r="AU411" s="277"/>
      <c r="AV411" s="277"/>
      <c r="AW411" s="277"/>
      <c r="AX411" s="277"/>
      <c r="AY411" s="277"/>
      <c r="AZ411" s="277"/>
      <c r="BA411" s="277"/>
      <c r="BB411" s="277"/>
      <c r="BC411" s="277"/>
      <c r="BD411" s="277"/>
      <c r="BE411" s="277"/>
      <c r="BF411" s="277"/>
      <c r="BG411" s="277"/>
      <c r="BH411" s="277"/>
      <c r="BI411" s="277"/>
      <c r="BJ411" s="277"/>
      <c r="BK411" s="277"/>
      <c r="BL411" s="277"/>
      <c r="BM411" s="277"/>
      <c r="BN411" s="277"/>
      <c r="BO411" s="277"/>
      <c r="BP411" s="277"/>
      <c r="BQ411" s="277"/>
      <c r="BR411" s="277"/>
      <c r="BS411" s="277"/>
      <c r="BT411" s="277"/>
      <c r="BU411" s="277"/>
      <c r="BV411" s="277"/>
      <c r="BW411" s="277"/>
      <c r="BX411" s="277"/>
      <c r="BY411" s="277"/>
      <c r="BZ411" s="277"/>
      <c r="CA411" s="277"/>
      <c r="CB411" s="277"/>
      <c r="CC411" s="277"/>
      <c r="CD411" s="277"/>
      <c r="CE411" s="277"/>
      <c r="CF411" s="277"/>
      <c r="CG411" s="277"/>
      <c r="CH411" s="277"/>
      <c r="CI411" s="277"/>
      <c r="CJ411" s="277"/>
      <c r="CK411" s="277"/>
      <c r="CL411" s="277"/>
      <c r="CM411" s="277"/>
      <c r="CN411" s="277"/>
      <c r="CO411" s="277"/>
      <c r="CP411" s="277"/>
      <c r="CQ411" s="277"/>
      <c r="CR411" s="277"/>
      <c r="CS411" s="277"/>
      <c r="CT411" s="277"/>
      <c r="CU411" s="277"/>
      <c r="CV411" s="277"/>
      <c r="CW411" s="277"/>
      <c r="CX411" s="277"/>
      <c r="CY411" s="277"/>
      <c r="CZ411" s="277"/>
      <c r="DA411" s="277"/>
      <c r="DB411" s="277"/>
    </row>
    <row r="412" spans="1:106" s="293" customFormat="1" ht="12.75">
      <c r="A412" s="271"/>
      <c r="B412" s="277"/>
      <c r="G412" s="271" t="s">
        <v>1613</v>
      </c>
      <c r="H412" s="271"/>
      <c r="I412" s="271"/>
      <c r="J412" s="300">
        <v>6130</v>
      </c>
      <c r="K412" s="271"/>
      <c r="L412" s="271"/>
      <c r="M412" s="271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  <c r="X412" s="277"/>
      <c r="Y412" s="277"/>
      <c r="Z412" s="277"/>
      <c r="AA412" s="277"/>
      <c r="AB412" s="277"/>
      <c r="AC412" s="277"/>
      <c r="AD412" s="277"/>
      <c r="AE412" s="277"/>
      <c r="AF412" s="277"/>
      <c r="AG412" s="277"/>
      <c r="AH412" s="277"/>
      <c r="AI412" s="277"/>
      <c r="AJ412" s="277"/>
      <c r="AK412" s="277"/>
      <c r="AL412" s="277"/>
      <c r="AM412" s="277"/>
      <c r="AN412" s="277"/>
      <c r="AO412" s="277"/>
      <c r="AP412" s="277"/>
      <c r="AQ412" s="277"/>
      <c r="AR412" s="277"/>
      <c r="AS412" s="277"/>
      <c r="AT412" s="277"/>
      <c r="AU412" s="277"/>
      <c r="AV412" s="277"/>
      <c r="AW412" s="277"/>
      <c r="AX412" s="277"/>
      <c r="AY412" s="277"/>
      <c r="AZ412" s="277"/>
      <c r="BA412" s="277"/>
      <c r="BB412" s="277"/>
      <c r="BC412" s="277"/>
      <c r="BD412" s="277"/>
      <c r="BE412" s="277"/>
      <c r="BF412" s="277"/>
      <c r="BG412" s="277"/>
      <c r="BH412" s="277"/>
      <c r="BI412" s="277"/>
      <c r="BJ412" s="277"/>
      <c r="BK412" s="277"/>
      <c r="BL412" s="277"/>
      <c r="BM412" s="277"/>
      <c r="BN412" s="277"/>
      <c r="BO412" s="277"/>
      <c r="BP412" s="277"/>
      <c r="BQ412" s="277"/>
      <c r="BR412" s="277"/>
      <c r="BS412" s="277"/>
      <c r="BT412" s="277"/>
      <c r="BU412" s="277"/>
      <c r="BV412" s="277"/>
      <c r="BW412" s="277"/>
      <c r="BX412" s="277"/>
      <c r="BY412" s="277"/>
      <c r="BZ412" s="277"/>
      <c r="CA412" s="277"/>
      <c r="CB412" s="277"/>
      <c r="CC412" s="277"/>
      <c r="CD412" s="277"/>
      <c r="CE412" s="277"/>
      <c r="CF412" s="277"/>
      <c r="CG412" s="277"/>
      <c r="CH412" s="277"/>
      <c r="CI412" s="277"/>
      <c r="CJ412" s="277"/>
      <c r="CK412" s="277"/>
      <c r="CL412" s="277"/>
      <c r="CM412" s="277"/>
      <c r="CN412" s="277"/>
      <c r="CO412" s="277"/>
      <c r="CP412" s="277"/>
      <c r="CQ412" s="277"/>
      <c r="CR412" s="277"/>
      <c r="CS412" s="277"/>
      <c r="CT412" s="277"/>
      <c r="CU412" s="277"/>
      <c r="CV412" s="277"/>
      <c r="CW412" s="277"/>
      <c r="CX412" s="277"/>
      <c r="CY412" s="277"/>
      <c r="CZ412" s="277"/>
      <c r="DA412" s="277"/>
      <c r="DB412" s="277"/>
    </row>
    <row r="413" spans="1:106" s="293" customFormat="1" ht="25.5">
      <c r="A413" s="271">
        <v>258</v>
      </c>
      <c r="B413" s="271"/>
      <c r="C413" s="271" t="s">
        <v>6149</v>
      </c>
      <c r="D413" s="271" t="s">
        <v>5622</v>
      </c>
      <c r="E413" s="271" t="s">
        <v>6150</v>
      </c>
      <c r="F413" s="271" t="s">
        <v>6151</v>
      </c>
      <c r="G413" s="271" t="s">
        <v>5834</v>
      </c>
      <c r="H413" s="300">
        <v>1475817</v>
      </c>
      <c r="I413" s="271"/>
      <c r="J413" s="271"/>
      <c r="K413" s="272">
        <v>42635</v>
      </c>
      <c r="L413" s="271" t="s">
        <v>6152</v>
      </c>
      <c r="M413" s="271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  <c r="X413" s="277"/>
      <c r="Y413" s="277"/>
      <c r="Z413" s="277"/>
      <c r="AA413" s="277"/>
      <c r="AB413" s="277"/>
      <c r="AC413" s="277"/>
      <c r="AD413" s="277"/>
      <c r="AE413" s="277"/>
      <c r="AF413" s="277"/>
      <c r="AG413" s="277"/>
      <c r="AH413" s="277"/>
      <c r="AI413" s="277"/>
      <c r="AJ413" s="277"/>
      <c r="AK413" s="277"/>
      <c r="AL413" s="277"/>
      <c r="AM413" s="277"/>
      <c r="AN413" s="277"/>
      <c r="AO413" s="277"/>
      <c r="AP413" s="277"/>
      <c r="AQ413" s="277"/>
      <c r="AR413" s="277"/>
      <c r="AS413" s="277"/>
      <c r="AT413" s="277"/>
      <c r="AU413" s="277"/>
      <c r="AV413" s="277"/>
      <c r="AW413" s="277"/>
      <c r="AX413" s="277"/>
      <c r="AY413" s="277"/>
      <c r="AZ413" s="277"/>
      <c r="BA413" s="277"/>
      <c r="BB413" s="277"/>
      <c r="BC413" s="277"/>
      <c r="BD413" s="277"/>
      <c r="BE413" s="277"/>
      <c r="BF413" s="277"/>
      <c r="BG413" s="277"/>
      <c r="BH413" s="277"/>
      <c r="BI413" s="277"/>
      <c r="BJ413" s="277"/>
      <c r="BK413" s="277"/>
      <c r="BL413" s="277"/>
      <c r="BM413" s="277"/>
      <c r="BN413" s="277"/>
      <c r="BO413" s="277"/>
      <c r="BP413" s="277"/>
      <c r="BQ413" s="277"/>
      <c r="BR413" s="277"/>
      <c r="BS413" s="277"/>
      <c r="BT413" s="277"/>
      <c r="BU413" s="277"/>
      <c r="BV413" s="277"/>
      <c r="BW413" s="277"/>
      <c r="BX413" s="277"/>
      <c r="BY413" s="277"/>
      <c r="BZ413" s="277"/>
      <c r="CA413" s="277"/>
      <c r="CB413" s="277"/>
      <c r="CC413" s="277"/>
      <c r="CD413" s="277"/>
      <c r="CE413" s="277"/>
      <c r="CF413" s="277"/>
      <c r="CG413" s="277"/>
      <c r="CH413" s="277"/>
      <c r="CI413" s="277"/>
      <c r="CJ413" s="277"/>
      <c r="CK413" s="277"/>
      <c r="CL413" s="277"/>
      <c r="CM413" s="277"/>
      <c r="CN413" s="277"/>
      <c r="CO413" s="277"/>
      <c r="CP413" s="277"/>
      <c r="CQ413" s="277"/>
      <c r="CR413" s="277"/>
      <c r="CS413" s="277"/>
      <c r="CT413" s="277"/>
      <c r="CU413" s="277"/>
      <c r="CV413" s="277"/>
      <c r="CW413" s="277"/>
      <c r="CX413" s="277"/>
      <c r="CY413" s="277"/>
      <c r="CZ413" s="277"/>
      <c r="DA413" s="277"/>
      <c r="DB413" s="277"/>
    </row>
    <row r="414" spans="1:106" s="293" customFormat="1" ht="25.5">
      <c r="A414" s="271">
        <v>259</v>
      </c>
      <c r="B414" s="271"/>
      <c r="C414" s="271" t="s">
        <v>6149</v>
      </c>
      <c r="D414" s="271" t="s">
        <v>5622</v>
      </c>
      <c r="E414" s="271" t="s">
        <v>6153</v>
      </c>
      <c r="F414" s="271" t="s">
        <v>6154</v>
      </c>
      <c r="G414" s="271" t="s">
        <v>5834</v>
      </c>
      <c r="H414" s="300">
        <v>95307</v>
      </c>
      <c r="I414" s="271"/>
      <c r="J414" s="271"/>
      <c r="K414" s="272">
        <v>42635</v>
      </c>
      <c r="L414" s="271" t="s">
        <v>6155</v>
      </c>
      <c r="M414" s="271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  <c r="X414" s="277"/>
      <c r="Y414" s="277"/>
      <c r="Z414" s="277"/>
      <c r="AA414" s="277"/>
      <c r="AB414" s="277"/>
      <c r="AC414" s="277"/>
      <c r="AD414" s="277"/>
      <c r="AE414" s="277"/>
      <c r="AF414" s="277"/>
      <c r="AG414" s="277"/>
      <c r="AH414" s="277"/>
      <c r="AI414" s="277"/>
      <c r="AJ414" s="277"/>
      <c r="AK414" s="277"/>
      <c r="AL414" s="277"/>
      <c r="AM414" s="277"/>
      <c r="AN414" s="277"/>
      <c r="AO414" s="277"/>
      <c r="AP414" s="277"/>
      <c r="AQ414" s="277"/>
      <c r="AR414" s="277"/>
      <c r="AS414" s="277"/>
      <c r="AT414" s="277"/>
      <c r="AU414" s="277"/>
      <c r="AV414" s="277"/>
      <c r="AW414" s="277"/>
      <c r="AX414" s="277"/>
      <c r="AY414" s="277"/>
      <c r="AZ414" s="277"/>
      <c r="BA414" s="277"/>
      <c r="BB414" s="277"/>
      <c r="BC414" s="277"/>
      <c r="BD414" s="277"/>
      <c r="BE414" s="277"/>
      <c r="BF414" s="277"/>
      <c r="BG414" s="277"/>
      <c r="BH414" s="277"/>
      <c r="BI414" s="277"/>
      <c r="BJ414" s="277"/>
      <c r="BK414" s="277"/>
      <c r="BL414" s="277"/>
      <c r="BM414" s="277"/>
      <c r="BN414" s="277"/>
      <c r="BO414" s="277"/>
      <c r="BP414" s="277"/>
      <c r="BQ414" s="277"/>
      <c r="BR414" s="277"/>
      <c r="BS414" s="277"/>
      <c r="BT414" s="277"/>
      <c r="BU414" s="277"/>
      <c r="BV414" s="277"/>
      <c r="BW414" s="277"/>
      <c r="BX414" s="277"/>
      <c r="BY414" s="277"/>
      <c r="BZ414" s="277"/>
      <c r="CA414" s="277"/>
      <c r="CB414" s="277"/>
      <c r="CC414" s="277"/>
      <c r="CD414" s="277"/>
      <c r="CE414" s="277"/>
      <c r="CF414" s="277"/>
      <c r="CG414" s="277"/>
      <c r="CH414" s="277"/>
      <c r="CI414" s="277"/>
      <c r="CJ414" s="277"/>
      <c r="CK414" s="277"/>
      <c r="CL414" s="277"/>
      <c r="CM414" s="277"/>
      <c r="CN414" s="277"/>
      <c r="CO414" s="277"/>
      <c r="CP414" s="277"/>
      <c r="CQ414" s="277"/>
      <c r="CR414" s="277"/>
      <c r="CS414" s="277"/>
      <c r="CT414" s="277"/>
      <c r="CU414" s="277"/>
      <c r="CV414" s="277"/>
      <c r="CW414" s="277"/>
      <c r="CX414" s="277"/>
      <c r="CY414" s="277"/>
      <c r="CZ414" s="277"/>
      <c r="DA414" s="277"/>
      <c r="DB414" s="277"/>
    </row>
    <row r="415" spans="1:106" s="293" customFormat="1" ht="25.5">
      <c r="A415" s="271">
        <v>260</v>
      </c>
      <c r="B415" s="271"/>
      <c r="C415" s="271" t="s">
        <v>6156</v>
      </c>
      <c r="D415" s="271" t="s">
        <v>5622</v>
      </c>
      <c r="E415" s="271" t="s">
        <v>6157</v>
      </c>
      <c r="F415" s="271" t="s">
        <v>6158</v>
      </c>
      <c r="G415" s="271" t="s">
        <v>5903</v>
      </c>
      <c r="H415" s="300">
        <v>42200</v>
      </c>
      <c r="I415" s="271"/>
      <c r="J415" s="271"/>
      <c r="K415" s="272">
        <v>42635</v>
      </c>
      <c r="L415" s="271" t="s">
        <v>6159</v>
      </c>
      <c r="M415" s="271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  <c r="X415" s="277"/>
      <c r="Y415" s="277"/>
      <c r="Z415" s="277"/>
      <c r="AA415" s="277"/>
      <c r="AB415" s="277"/>
      <c r="AC415" s="277"/>
      <c r="AD415" s="277"/>
      <c r="AE415" s="277"/>
      <c r="AF415" s="277"/>
      <c r="AG415" s="277"/>
      <c r="AH415" s="277"/>
      <c r="AI415" s="277"/>
      <c r="AJ415" s="277"/>
      <c r="AK415" s="277"/>
      <c r="AL415" s="277"/>
      <c r="AM415" s="277"/>
      <c r="AN415" s="277"/>
      <c r="AO415" s="277"/>
      <c r="AP415" s="277"/>
      <c r="AQ415" s="277"/>
      <c r="AR415" s="277"/>
      <c r="AS415" s="277"/>
      <c r="AT415" s="277"/>
      <c r="AU415" s="277"/>
      <c r="AV415" s="277"/>
      <c r="AW415" s="277"/>
      <c r="AX415" s="277"/>
      <c r="AY415" s="277"/>
      <c r="AZ415" s="277"/>
      <c r="BA415" s="277"/>
      <c r="BB415" s="277"/>
      <c r="BC415" s="277"/>
      <c r="BD415" s="277"/>
      <c r="BE415" s="277"/>
      <c r="BF415" s="277"/>
      <c r="BG415" s="277"/>
      <c r="BH415" s="277"/>
      <c r="BI415" s="277"/>
      <c r="BJ415" s="277"/>
      <c r="BK415" s="277"/>
      <c r="BL415" s="277"/>
      <c r="BM415" s="277"/>
      <c r="BN415" s="277"/>
      <c r="BO415" s="277"/>
      <c r="BP415" s="277"/>
      <c r="BQ415" s="277"/>
      <c r="BR415" s="277"/>
      <c r="BS415" s="277"/>
      <c r="BT415" s="277"/>
      <c r="BU415" s="277"/>
      <c r="BV415" s="277"/>
      <c r="BW415" s="277"/>
      <c r="BX415" s="277"/>
      <c r="BY415" s="277"/>
      <c r="BZ415" s="277"/>
      <c r="CA415" s="277"/>
      <c r="CB415" s="277"/>
      <c r="CC415" s="277"/>
      <c r="CD415" s="277"/>
      <c r="CE415" s="277"/>
      <c r="CF415" s="277"/>
      <c r="CG415" s="277"/>
      <c r="CH415" s="277"/>
      <c r="CI415" s="277"/>
      <c r="CJ415" s="277"/>
      <c r="CK415" s="277"/>
      <c r="CL415" s="277"/>
      <c r="CM415" s="277"/>
      <c r="CN415" s="277"/>
      <c r="CO415" s="277"/>
      <c r="CP415" s="277"/>
      <c r="CQ415" s="277"/>
      <c r="CR415" s="277"/>
      <c r="CS415" s="277"/>
      <c r="CT415" s="277"/>
      <c r="CU415" s="277"/>
      <c r="CV415" s="277"/>
      <c r="CW415" s="277"/>
      <c r="CX415" s="277"/>
      <c r="CY415" s="277"/>
      <c r="CZ415" s="277"/>
      <c r="DA415" s="277"/>
      <c r="DB415" s="277"/>
    </row>
    <row r="416" spans="1:106" s="293" customFormat="1" ht="25.5">
      <c r="A416" s="271">
        <v>261</v>
      </c>
      <c r="B416" s="271"/>
      <c r="C416" s="271" t="s">
        <v>6160</v>
      </c>
      <c r="D416" s="271" t="s">
        <v>5622</v>
      </c>
      <c r="E416" s="271" t="s">
        <v>6161</v>
      </c>
      <c r="F416" s="271" t="s">
        <v>6162</v>
      </c>
      <c r="G416" s="271" t="s">
        <v>5903</v>
      </c>
      <c r="H416" s="300">
        <v>6947</v>
      </c>
      <c r="I416" s="271"/>
      <c r="J416" s="271"/>
      <c r="K416" s="272">
        <v>42635</v>
      </c>
      <c r="L416" s="271" t="s">
        <v>6163</v>
      </c>
      <c r="M416" s="271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  <c r="X416" s="277"/>
      <c r="Y416" s="277"/>
      <c r="Z416" s="277"/>
      <c r="AA416" s="277"/>
      <c r="AB416" s="277"/>
      <c r="AC416" s="277"/>
      <c r="AD416" s="277"/>
      <c r="AE416" s="277"/>
      <c r="AF416" s="277"/>
      <c r="AG416" s="277"/>
      <c r="AH416" s="277"/>
      <c r="AI416" s="277"/>
      <c r="AJ416" s="277"/>
      <c r="AK416" s="277"/>
      <c r="AL416" s="277"/>
      <c r="AM416" s="277"/>
      <c r="AN416" s="277"/>
      <c r="AO416" s="277"/>
      <c r="AP416" s="277"/>
      <c r="AQ416" s="277"/>
      <c r="AR416" s="277"/>
      <c r="AS416" s="277"/>
      <c r="AT416" s="277"/>
      <c r="AU416" s="277"/>
      <c r="AV416" s="277"/>
      <c r="AW416" s="277"/>
      <c r="AX416" s="277"/>
      <c r="AY416" s="277"/>
      <c r="AZ416" s="277"/>
      <c r="BA416" s="277"/>
      <c r="BB416" s="277"/>
      <c r="BC416" s="277"/>
      <c r="BD416" s="277"/>
      <c r="BE416" s="277"/>
      <c r="BF416" s="277"/>
      <c r="BG416" s="277"/>
      <c r="BH416" s="277"/>
      <c r="BI416" s="277"/>
      <c r="BJ416" s="277"/>
      <c r="BK416" s="277"/>
      <c r="BL416" s="277"/>
      <c r="BM416" s="277"/>
      <c r="BN416" s="277"/>
      <c r="BO416" s="277"/>
      <c r="BP416" s="277"/>
      <c r="BQ416" s="277"/>
      <c r="BR416" s="277"/>
      <c r="BS416" s="277"/>
      <c r="BT416" s="277"/>
      <c r="BU416" s="277"/>
      <c r="BV416" s="277"/>
      <c r="BW416" s="277"/>
      <c r="BX416" s="277"/>
      <c r="BY416" s="277"/>
      <c r="BZ416" s="277"/>
      <c r="CA416" s="277"/>
      <c r="CB416" s="277"/>
      <c r="CC416" s="277"/>
      <c r="CD416" s="277"/>
      <c r="CE416" s="277"/>
      <c r="CF416" s="277"/>
      <c r="CG416" s="277"/>
      <c r="CH416" s="277"/>
      <c r="CI416" s="277"/>
      <c r="CJ416" s="277"/>
      <c r="CK416" s="277"/>
      <c r="CL416" s="277"/>
      <c r="CM416" s="277"/>
      <c r="CN416" s="277"/>
      <c r="CO416" s="277"/>
      <c r="CP416" s="277"/>
      <c r="CQ416" s="277"/>
      <c r="CR416" s="277"/>
      <c r="CS416" s="277"/>
      <c r="CT416" s="277"/>
      <c r="CU416" s="277"/>
      <c r="CV416" s="277"/>
      <c r="CW416" s="277"/>
      <c r="CX416" s="277"/>
      <c r="CY416" s="277"/>
      <c r="CZ416" s="277"/>
      <c r="DA416" s="277"/>
      <c r="DB416" s="277"/>
    </row>
    <row r="417" spans="1:106" s="293" customFormat="1" ht="25.5">
      <c r="A417" s="271">
        <v>262</v>
      </c>
      <c r="B417" s="271"/>
      <c r="C417" s="271" t="s">
        <v>6040</v>
      </c>
      <c r="D417" s="271" t="s">
        <v>5470</v>
      </c>
      <c r="E417" s="271" t="s">
        <v>6045</v>
      </c>
      <c r="F417" s="271" t="s">
        <v>6164</v>
      </c>
      <c r="G417" s="271" t="s">
        <v>321</v>
      </c>
      <c r="H417" s="300">
        <v>22181</v>
      </c>
      <c r="I417" s="271"/>
      <c r="J417" s="271"/>
      <c r="K417" s="271" t="s">
        <v>6165</v>
      </c>
      <c r="L417" s="271" t="s">
        <v>6166</v>
      </c>
      <c r="M417" s="271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  <c r="X417" s="277"/>
      <c r="Y417" s="277"/>
      <c r="Z417" s="277"/>
      <c r="AA417" s="277"/>
      <c r="AB417" s="277"/>
      <c r="AC417" s="277"/>
      <c r="AD417" s="277"/>
      <c r="AE417" s="277"/>
      <c r="AF417" s="277"/>
      <c r="AG417" s="277"/>
      <c r="AH417" s="277"/>
      <c r="AI417" s="277"/>
      <c r="AJ417" s="277"/>
      <c r="AK417" s="277"/>
      <c r="AL417" s="277"/>
      <c r="AM417" s="277"/>
      <c r="AN417" s="277"/>
      <c r="AO417" s="277"/>
      <c r="AP417" s="277"/>
      <c r="AQ417" s="277"/>
      <c r="AR417" s="277"/>
      <c r="AS417" s="277"/>
      <c r="AT417" s="277"/>
      <c r="AU417" s="277"/>
      <c r="AV417" s="277"/>
      <c r="AW417" s="277"/>
      <c r="AX417" s="277"/>
      <c r="AY417" s="277"/>
      <c r="AZ417" s="277"/>
      <c r="BA417" s="277"/>
      <c r="BB417" s="277"/>
      <c r="BC417" s="277"/>
      <c r="BD417" s="277"/>
      <c r="BE417" s="277"/>
      <c r="BF417" s="277"/>
      <c r="BG417" s="277"/>
      <c r="BH417" s="277"/>
      <c r="BI417" s="277"/>
      <c r="BJ417" s="277"/>
      <c r="BK417" s="277"/>
      <c r="BL417" s="277"/>
      <c r="BM417" s="277"/>
      <c r="BN417" s="277"/>
      <c r="BO417" s="277"/>
      <c r="BP417" s="277"/>
      <c r="BQ417" s="277"/>
      <c r="BR417" s="277"/>
      <c r="BS417" s="277"/>
      <c r="BT417" s="277"/>
      <c r="BU417" s="277"/>
      <c r="BV417" s="277"/>
      <c r="BW417" s="277"/>
      <c r="BX417" s="277"/>
      <c r="BY417" s="277"/>
      <c r="BZ417" s="277"/>
      <c r="CA417" s="277"/>
      <c r="CB417" s="277"/>
      <c r="CC417" s="277"/>
      <c r="CD417" s="277"/>
      <c r="CE417" s="277"/>
      <c r="CF417" s="277"/>
      <c r="CG417" s="277"/>
      <c r="CH417" s="277"/>
      <c r="CI417" s="277"/>
      <c r="CJ417" s="277"/>
      <c r="CK417" s="277"/>
      <c r="CL417" s="277"/>
      <c r="CM417" s="277"/>
      <c r="CN417" s="277"/>
      <c r="CO417" s="277"/>
      <c r="CP417" s="277"/>
      <c r="CQ417" s="277"/>
      <c r="CR417" s="277"/>
      <c r="CS417" s="277"/>
      <c r="CT417" s="277"/>
      <c r="CU417" s="277"/>
      <c r="CV417" s="277"/>
      <c r="CW417" s="277"/>
      <c r="CX417" s="277"/>
      <c r="CY417" s="277"/>
      <c r="CZ417" s="277"/>
      <c r="DA417" s="277"/>
      <c r="DB417" s="277"/>
    </row>
    <row r="418" spans="1:106" s="293" customFormat="1" ht="25.5">
      <c r="A418" s="271">
        <v>263</v>
      </c>
      <c r="B418" s="271"/>
      <c r="C418" s="271" t="s">
        <v>6167</v>
      </c>
      <c r="D418" s="271" t="s">
        <v>5470</v>
      </c>
      <c r="E418" s="271" t="s">
        <v>6168</v>
      </c>
      <c r="F418" s="271" t="s">
        <v>6169</v>
      </c>
      <c r="G418" s="271" t="s">
        <v>3748</v>
      </c>
      <c r="H418" s="271"/>
      <c r="I418" s="271"/>
      <c r="J418" s="300">
        <v>12000</v>
      </c>
      <c r="K418" s="272">
        <v>42633</v>
      </c>
      <c r="L418" s="271" t="s">
        <v>6170</v>
      </c>
      <c r="M418" s="271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  <c r="X418" s="277"/>
      <c r="Y418" s="277"/>
      <c r="Z418" s="277"/>
      <c r="AA418" s="277"/>
      <c r="AB418" s="277"/>
      <c r="AC418" s="277"/>
      <c r="AD418" s="277"/>
      <c r="AE418" s="277"/>
      <c r="AF418" s="277"/>
      <c r="AG418" s="277"/>
      <c r="AH418" s="277"/>
      <c r="AI418" s="277"/>
      <c r="AJ418" s="277"/>
      <c r="AK418" s="277"/>
      <c r="AL418" s="277"/>
      <c r="AM418" s="277"/>
      <c r="AN418" s="277"/>
      <c r="AO418" s="277"/>
      <c r="AP418" s="277"/>
      <c r="AQ418" s="277"/>
      <c r="AR418" s="277"/>
      <c r="AS418" s="277"/>
      <c r="AT418" s="277"/>
      <c r="AU418" s="277"/>
      <c r="AV418" s="277"/>
      <c r="AW418" s="277"/>
      <c r="AX418" s="277"/>
      <c r="AY418" s="277"/>
      <c r="AZ418" s="277"/>
      <c r="BA418" s="277"/>
      <c r="BB418" s="277"/>
      <c r="BC418" s="277"/>
      <c r="BD418" s="277"/>
      <c r="BE418" s="277"/>
      <c r="BF418" s="277"/>
      <c r="BG418" s="277"/>
      <c r="BH418" s="277"/>
      <c r="BI418" s="277"/>
      <c r="BJ418" s="277"/>
      <c r="BK418" s="277"/>
      <c r="BL418" s="277"/>
      <c r="BM418" s="277"/>
      <c r="BN418" s="277"/>
      <c r="BO418" s="277"/>
      <c r="BP418" s="277"/>
      <c r="BQ418" s="277"/>
      <c r="BR418" s="277"/>
      <c r="BS418" s="277"/>
      <c r="BT418" s="277"/>
      <c r="BU418" s="277"/>
      <c r="BV418" s="277"/>
      <c r="BW418" s="277"/>
      <c r="BX418" s="277"/>
      <c r="BY418" s="277"/>
      <c r="BZ418" s="277"/>
      <c r="CA418" s="277"/>
      <c r="CB418" s="277"/>
      <c r="CC418" s="277"/>
      <c r="CD418" s="277"/>
      <c r="CE418" s="277"/>
      <c r="CF418" s="277"/>
      <c r="CG418" s="277"/>
      <c r="CH418" s="277"/>
      <c r="CI418" s="277"/>
      <c r="CJ418" s="277"/>
      <c r="CK418" s="277"/>
      <c r="CL418" s="277"/>
      <c r="CM418" s="277"/>
      <c r="CN418" s="277"/>
      <c r="CO418" s="277"/>
      <c r="CP418" s="277"/>
      <c r="CQ418" s="277"/>
      <c r="CR418" s="277"/>
      <c r="CS418" s="277"/>
      <c r="CT418" s="277"/>
      <c r="CU418" s="277"/>
      <c r="CV418" s="277"/>
      <c r="CW418" s="277"/>
      <c r="CX418" s="277"/>
      <c r="CY418" s="277"/>
      <c r="CZ418" s="277"/>
      <c r="DA418" s="277"/>
      <c r="DB418" s="277"/>
    </row>
    <row r="419" spans="1:106" s="293" customFormat="1" ht="25.5">
      <c r="A419" s="271">
        <v>265</v>
      </c>
      <c r="B419" s="271"/>
      <c r="C419" s="271" t="s">
        <v>6171</v>
      </c>
      <c r="D419" s="271" t="s">
        <v>5457</v>
      </c>
      <c r="E419" s="271" t="s">
        <v>6172</v>
      </c>
      <c r="F419" s="271" t="s">
        <v>6173</v>
      </c>
      <c r="G419" s="271" t="s">
        <v>3748</v>
      </c>
      <c r="H419" s="271"/>
      <c r="I419" s="271"/>
      <c r="J419" s="300">
        <v>200</v>
      </c>
      <c r="K419" s="272">
        <v>42633</v>
      </c>
      <c r="L419" s="271" t="s">
        <v>6174</v>
      </c>
      <c r="M419" s="271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  <c r="X419" s="277"/>
      <c r="Y419" s="277"/>
      <c r="Z419" s="277"/>
      <c r="AA419" s="277"/>
      <c r="AB419" s="277"/>
      <c r="AC419" s="277"/>
      <c r="AD419" s="277"/>
      <c r="AE419" s="277"/>
      <c r="AF419" s="277"/>
      <c r="AG419" s="277"/>
      <c r="AH419" s="277"/>
      <c r="AI419" s="277"/>
      <c r="AJ419" s="277"/>
      <c r="AK419" s="277"/>
      <c r="AL419" s="277"/>
      <c r="AM419" s="277"/>
      <c r="AN419" s="277"/>
      <c r="AO419" s="277"/>
      <c r="AP419" s="277"/>
      <c r="AQ419" s="277"/>
      <c r="AR419" s="277"/>
      <c r="AS419" s="277"/>
      <c r="AT419" s="277"/>
      <c r="AU419" s="277"/>
      <c r="AV419" s="277"/>
      <c r="AW419" s="277"/>
      <c r="AX419" s="277"/>
      <c r="AY419" s="277"/>
      <c r="AZ419" s="277"/>
      <c r="BA419" s="277"/>
      <c r="BB419" s="277"/>
      <c r="BC419" s="277"/>
      <c r="BD419" s="277"/>
      <c r="BE419" s="277"/>
      <c r="BF419" s="277"/>
      <c r="BG419" s="277"/>
      <c r="BH419" s="277"/>
      <c r="BI419" s="277"/>
      <c r="BJ419" s="277"/>
      <c r="BK419" s="277"/>
      <c r="BL419" s="277"/>
      <c r="BM419" s="277"/>
      <c r="BN419" s="277"/>
      <c r="BO419" s="277"/>
      <c r="BP419" s="277"/>
      <c r="BQ419" s="277"/>
      <c r="BR419" s="277"/>
      <c r="BS419" s="277"/>
      <c r="BT419" s="277"/>
      <c r="BU419" s="277"/>
      <c r="BV419" s="277"/>
      <c r="BW419" s="277"/>
      <c r="BX419" s="277"/>
      <c r="BY419" s="277"/>
      <c r="BZ419" s="277"/>
      <c r="CA419" s="277"/>
      <c r="CB419" s="277"/>
      <c r="CC419" s="277"/>
      <c r="CD419" s="277"/>
      <c r="CE419" s="277"/>
      <c r="CF419" s="277"/>
      <c r="CG419" s="277"/>
      <c r="CH419" s="277"/>
      <c r="CI419" s="277"/>
      <c r="CJ419" s="277"/>
      <c r="CK419" s="277"/>
      <c r="CL419" s="277"/>
      <c r="CM419" s="277"/>
      <c r="CN419" s="277"/>
      <c r="CO419" s="277"/>
      <c r="CP419" s="277"/>
      <c r="CQ419" s="277"/>
      <c r="CR419" s="277"/>
      <c r="CS419" s="277"/>
      <c r="CT419" s="277"/>
      <c r="CU419" s="277"/>
      <c r="CV419" s="277"/>
      <c r="CW419" s="277"/>
      <c r="CX419" s="277"/>
      <c r="CY419" s="277"/>
      <c r="CZ419" s="277"/>
      <c r="DA419" s="277"/>
      <c r="DB419" s="277"/>
    </row>
    <row r="420" spans="1:106" s="293" customFormat="1" ht="12.75">
      <c r="A420" s="271"/>
      <c r="B420" s="277"/>
      <c r="E420" s="271"/>
      <c r="F420" s="271"/>
      <c r="G420" s="271" t="s">
        <v>1934</v>
      </c>
      <c r="H420" s="271"/>
      <c r="I420" s="271"/>
      <c r="J420" s="300">
        <v>5000</v>
      </c>
      <c r="K420" s="271"/>
      <c r="L420" s="271"/>
      <c r="M420" s="271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  <c r="X420" s="277"/>
      <c r="Y420" s="277"/>
      <c r="Z420" s="277"/>
      <c r="AA420" s="277"/>
      <c r="AB420" s="277"/>
      <c r="AC420" s="277"/>
      <c r="AD420" s="277"/>
      <c r="AE420" s="277"/>
      <c r="AF420" s="277"/>
      <c r="AG420" s="277"/>
      <c r="AH420" s="277"/>
      <c r="AI420" s="277"/>
      <c r="AJ420" s="277"/>
      <c r="AK420" s="277"/>
      <c r="AL420" s="277"/>
      <c r="AM420" s="277"/>
      <c r="AN420" s="277"/>
      <c r="AO420" s="277"/>
      <c r="AP420" s="277"/>
      <c r="AQ420" s="277"/>
      <c r="AR420" s="277"/>
      <c r="AS420" s="277"/>
      <c r="AT420" s="277"/>
      <c r="AU420" s="277"/>
      <c r="AV420" s="277"/>
      <c r="AW420" s="277"/>
      <c r="AX420" s="277"/>
      <c r="AY420" s="277"/>
      <c r="AZ420" s="277"/>
      <c r="BA420" s="277"/>
      <c r="BB420" s="277"/>
      <c r="BC420" s="277"/>
      <c r="BD420" s="277"/>
      <c r="BE420" s="277"/>
      <c r="BF420" s="277"/>
      <c r="BG420" s="277"/>
      <c r="BH420" s="277"/>
      <c r="BI420" s="277"/>
      <c r="BJ420" s="277"/>
      <c r="BK420" s="277"/>
      <c r="BL420" s="277"/>
      <c r="BM420" s="277"/>
      <c r="BN420" s="277"/>
      <c r="BO420" s="277"/>
      <c r="BP420" s="277"/>
      <c r="BQ420" s="277"/>
      <c r="BR420" s="277"/>
      <c r="BS420" s="277"/>
      <c r="BT420" s="277"/>
      <c r="BU420" s="277"/>
      <c r="BV420" s="277"/>
      <c r="BW420" s="277"/>
      <c r="BX420" s="277"/>
      <c r="BY420" s="277"/>
      <c r="BZ420" s="277"/>
      <c r="CA420" s="277"/>
      <c r="CB420" s="277"/>
      <c r="CC420" s="277"/>
      <c r="CD420" s="277"/>
      <c r="CE420" s="277"/>
      <c r="CF420" s="277"/>
      <c r="CG420" s="277"/>
      <c r="CH420" s="277"/>
      <c r="CI420" s="277"/>
      <c r="CJ420" s="277"/>
      <c r="CK420" s="277"/>
      <c r="CL420" s="277"/>
      <c r="CM420" s="277"/>
      <c r="CN420" s="277"/>
      <c r="CO420" s="277"/>
      <c r="CP420" s="277"/>
      <c r="CQ420" s="277"/>
      <c r="CR420" s="277"/>
      <c r="CS420" s="277"/>
      <c r="CT420" s="277"/>
      <c r="CU420" s="277"/>
      <c r="CV420" s="277"/>
      <c r="CW420" s="277"/>
      <c r="CX420" s="277"/>
      <c r="CY420" s="277"/>
      <c r="CZ420" s="277"/>
      <c r="DA420" s="277"/>
      <c r="DB420" s="277"/>
    </row>
    <row r="421" spans="1:106" s="293" customFormat="1" ht="12.75">
      <c r="A421" s="271">
        <v>266</v>
      </c>
      <c r="B421" s="271"/>
      <c r="C421" s="271" t="s">
        <v>6175</v>
      </c>
      <c r="D421" s="271" t="s">
        <v>5457</v>
      </c>
      <c r="E421" s="271"/>
      <c r="F421" s="271"/>
      <c r="G421" s="271" t="s">
        <v>3748</v>
      </c>
      <c r="H421" s="271"/>
      <c r="I421" s="271"/>
      <c r="J421" s="300">
        <v>200</v>
      </c>
      <c r="K421" s="271"/>
      <c r="L421" s="271"/>
      <c r="M421" s="271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  <c r="X421" s="277"/>
      <c r="Y421" s="277"/>
      <c r="Z421" s="277"/>
      <c r="AA421" s="277"/>
      <c r="AB421" s="277"/>
      <c r="AC421" s="277"/>
      <c r="AD421" s="277"/>
      <c r="AE421" s="277"/>
      <c r="AF421" s="277"/>
      <c r="AG421" s="277"/>
      <c r="AH421" s="277"/>
      <c r="AI421" s="277"/>
      <c r="AJ421" s="277"/>
      <c r="AK421" s="277"/>
      <c r="AL421" s="277"/>
      <c r="AM421" s="277"/>
      <c r="AN421" s="277"/>
      <c r="AO421" s="277"/>
      <c r="AP421" s="277"/>
      <c r="AQ421" s="277"/>
      <c r="AR421" s="277"/>
      <c r="AS421" s="277"/>
      <c r="AT421" s="277"/>
      <c r="AU421" s="277"/>
      <c r="AV421" s="277"/>
      <c r="AW421" s="277"/>
      <c r="AX421" s="277"/>
      <c r="AY421" s="277"/>
      <c r="AZ421" s="277"/>
      <c r="BA421" s="277"/>
      <c r="BB421" s="277"/>
      <c r="BC421" s="277"/>
      <c r="BD421" s="277"/>
      <c r="BE421" s="277"/>
      <c r="BF421" s="277"/>
      <c r="BG421" s="277"/>
      <c r="BH421" s="277"/>
      <c r="BI421" s="277"/>
      <c r="BJ421" s="277"/>
      <c r="BK421" s="277"/>
      <c r="BL421" s="277"/>
      <c r="BM421" s="277"/>
      <c r="BN421" s="277"/>
      <c r="BO421" s="277"/>
      <c r="BP421" s="277"/>
      <c r="BQ421" s="277"/>
      <c r="BR421" s="277"/>
      <c r="BS421" s="277"/>
      <c r="BT421" s="277"/>
      <c r="BU421" s="277"/>
      <c r="BV421" s="277"/>
      <c r="BW421" s="277"/>
      <c r="BX421" s="277"/>
      <c r="BY421" s="277"/>
      <c r="BZ421" s="277"/>
      <c r="CA421" s="277"/>
      <c r="CB421" s="277"/>
      <c r="CC421" s="277"/>
      <c r="CD421" s="277"/>
      <c r="CE421" s="277"/>
      <c r="CF421" s="277"/>
      <c r="CG421" s="277"/>
      <c r="CH421" s="277"/>
      <c r="CI421" s="277"/>
      <c r="CJ421" s="277"/>
      <c r="CK421" s="277"/>
      <c r="CL421" s="277"/>
      <c r="CM421" s="277"/>
      <c r="CN421" s="277"/>
      <c r="CO421" s="277"/>
      <c r="CP421" s="277"/>
      <c r="CQ421" s="277"/>
      <c r="CR421" s="277"/>
      <c r="CS421" s="277"/>
      <c r="CT421" s="277"/>
      <c r="CU421" s="277"/>
      <c r="CV421" s="277"/>
      <c r="CW421" s="277"/>
      <c r="CX421" s="277"/>
      <c r="CY421" s="277"/>
      <c r="CZ421" s="277"/>
      <c r="DA421" s="277"/>
      <c r="DB421" s="277"/>
    </row>
    <row r="422" spans="5:106" s="293" customFormat="1" ht="12.75">
      <c r="E422" s="271"/>
      <c r="F422" s="271"/>
      <c r="G422" s="271" t="s">
        <v>1934</v>
      </c>
      <c r="H422" s="271"/>
      <c r="I422" s="271"/>
      <c r="J422" s="300">
        <v>5000</v>
      </c>
      <c r="K422" s="271"/>
      <c r="L422" s="271"/>
      <c r="M422" s="271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  <c r="X422" s="277"/>
      <c r="Y422" s="277"/>
      <c r="Z422" s="277"/>
      <c r="AA422" s="277"/>
      <c r="AB422" s="277"/>
      <c r="AC422" s="277"/>
      <c r="AD422" s="277"/>
      <c r="AE422" s="277"/>
      <c r="AF422" s="277"/>
      <c r="AG422" s="277"/>
      <c r="AH422" s="277"/>
      <c r="AI422" s="277"/>
      <c r="AJ422" s="277"/>
      <c r="AK422" s="277"/>
      <c r="AL422" s="277"/>
      <c r="AM422" s="277"/>
      <c r="AN422" s="277"/>
      <c r="AO422" s="277"/>
      <c r="AP422" s="277"/>
      <c r="AQ422" s="277"/>
      <c r="AR422" s="277"/>
      <c r="AS422" s="277"/>
      <c r="AT422" s="277"/>
      <c r="AU422" s="277"/>
      <c r="AV422" s="277"/>
      <c r="AW422" s="277"/>
      <c r="AX422" s="277"/>
      <c r="AY422" s="277"/>
      <c r="AZ422" s="277"/>
      <c r="BA422" s="277"/>
      <c r="BB422" s="277"/>
      <c r="BC422" s="277"/>
      <c r="BD422" s="277"/>
      <c r="BE422" s="277"/>
      <c r="BF422" s="277"/>
      <c r="BG422" s="277"/>
      <c r="BH422" s="277"/>
      <c r="BI422" s="277"/>
      <c r="BJ422" s="277"/>
      <c r="BK422" s="277"/>
      <c r="BL422" s="277"/>
      <c r="BM422" s="277"/>
      <c r="BN422" s="277"/>
      <c r="BO422" s="277"/>
      <c r="BP422" s="277"/>
      <c r="BQ422" s="277"/>
      <c r="BR422" s="277"/>
      <c r="BS422" s="277"/>
      <c r="BT422" s="277"/>
      <c r="BU422" s="277"/>
      <c r="BV422" s="277"/>
      <c r="BW422" s="277"/>
      <c r="BX422" s="277"/>
      <c r="BY422" s="277"/>
      <c r="BZ422" s="277"/>
      <c r="CA422" s="277"/>
      <c r="CB422" s="277"/>
      <c r="CC422" s="277"/>
      <c r="CD422" s="277"/>
      <c r="CE422" s="277"/>
      <c r="CF422" s="277"/>
      <c r="CG422" s="277"/>
      <c r="CH422" s="277"/>
      <c r="CI422" s="277"/>
      <c r="CJ422" s="277"/>
      <c r="CK422" s="277"/>
      <c r="CL422" s="277"/>
      <c r="CM422" s="277"/>
      <c r="CN422" s="277"/>
      <c r="CO422" s="277"/>
      <c r="CP422" s="277"/>
      <c r="CQ422" s="277"/>
      <c r="CR422" s="277"/>
      <c r="CS422" s="277"/>
      <c r="CT422" s="277"/>
      <c r="CU422" s="277"/>
      <c r="CV422" s="277"/>
      <c r="CW422" s="277"/>
      <c r="CX422" s="277"/>
      <c r="CY422" s="277"/>
      <c r="CZ422" s="277"/>
      <c r="DA422" s="277"/>
      <c r="DB422" s="277"/>
    </row>
    <row r="423" spans="1:106" s="293" customFormat="1" ht="25.5">
      <c r="A423" s="271">
        <v>267</v>
      </c>
      <c r="B423" s="271"/>
      <c r="C423" s="271" t="s">
        <v>3655</v>
      </c>
      <c r="D423" s="271" t="s">
        <v>5598</v>
      </c>
      <c r="E423" s="271" t="s">
        <v>6176</v>
      </c>
      <c r="F423" s="271" t="s">
        <v>6177</v>
      </c>
      <c r="G423" s="271" t="s">
        <v>977</v>
      </c>
      <c r="H423" s="300">
        <v>3000</v>
      </c>
      <c r="I423" s="271"/>
      <c r="J423" s="271"/>
      <c r="K423" s="272">
        <v>42636</v>
      </c>
      <c r="L423" s="271" t="s">
        <v>6178</v>
      </c>
      <c r="M423" s="271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  <c r="X423" s="277"/>
      <c r="Y423" s="277"/>
      <c r="Z423" s="277"/>
      <c r="AA423" s="277"/>
      <c r="AB423" s="277"/>
      <c r="AC423" s="277"/>
      <c r="AD423" s="277"/>
      <c r="AE423" s="277"/>
      <c r="AF423" s="277"/>
      <c r="AG423" s="277"/>
      <c r="AH423" s="277"/>
      <c r="AI423" s="277"/>
      <c r="AJ423" s="277"/>
      <c r="AK423" s="277"/>
      <c r="AL423" s="277"/>
      <c r="AM423" s="277"/>
      <c r="AN423" s="277"/>
      <c r="AO423" s="277"/>
      <c r="AP423" s="277"/>
      <c r="AQ423" s="277"/>
      <c r="AR423" s="277"/>
      <c r="AS423" s="277"/>
      <c r="AT423" s="277"/>
      <c r="AU423" s="277"/>
      <c r="AV423" s="277"/>
      <c r="AW423" s="277"/>
      <c r="AX423" s="277"/>
      <c r="AY423" s="277"/>
      <c r="AZ423" s="277"/>
      <c r="BA423" s="277"/>
      <c r="BB423" s="277"/>
      <c r="BC423" s="277"/>
      <c r="BD423" s="277"/>
      <c r="BE423" s="277"/>
      <c r="BF423" s="277"/>
      <c r="BG423" s="277"/>
      <c r="BH423" s="277"/>
      <c r="BI423" s="277"/>
      <c r="BJ423" s="277"/>
      <c r="BK423" s="277"/>
      <c r="BL423" s="277"/>
      <c r="BM423" s="277"/>
      <c r="BN423" s="277"/>
      <c r="BO423" s="277"/>
      <c r="BP423" s="277"/>
      <c r="BQ423" s="277"/>
      <c r="BR423" s="277"/>
      <c r="BS423" s="277"/>
      <c r="BT423" s="277"/>
      <c r="BU423" s="277"/>
      <c r="BV423" s="277"/>
      <c r="BW423" s="277"/>
      <c r="BX423" s="277"/>
      <c r="BY423" s="277"/>
      <c r="BZ423" s="277"/>
      <c r="CA423" s="277"/>
      <c r="CB423" s="277"/>
      <c r="CC423" s="277"/>
      <c r="CD423" s="277"/>
      <c r="CE423" s="277"/>
      <c r="CF423" s="277"/>
      <c r="CG423" s="277"/>
      <c r="CH423" s="277"/>
      <c r="CI423" s="277"/>
      <c r="CJ423" s="277"/>
      <c r="CK423" s="277"/>
      <c r="CL423" s="277"/>
      <c r="CM423" s="277"/>
      <c r="CN423" s="277"/>
      <c r="CO423" s="277"/>
      <c r="CP423" s="277"/>
      <c r="CQ423" s="277"/>
      <c r="CR423" s="277"/>
      <c r="CS423" s="277"/>
      <c r="CT423" s="277"/>
      <c r="CU423" s="277"/>
      <c r="CV423" s="277"/>
      <c r="CW423" s="277"/>
      <c r="CX423" s="277"/>
      <c r="CY423" s="277"/>
      <c r="CZ423" s="277"/>
      <c r="DA423" s="277"/>
      <c r="DB423" s="277"/>
    </row>
    <row r="424" spans="1:106" s="293" customFormat="1" ht="12.75">
      <c r="A424" s="271"/>
      <c r="B424" s="271"/>
      <c r="C424" s="271"/>
      <c r="D424" s="271"/>
      <c r="E424" s="271"/>
      <c r="F424" s="271"/>
      <c r="G424" s="271" t="s">
        <v>3748</v>
      </c>
      <c r="H424" s="300">
        <v>200</v>
      </c>
      <c r="I424" s="271"/>
      <c r="J424" s="271"/>
      <c r="K424" s="271"/>
      <c r="L424" s="271"/>
      <c r="M424" s="271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  <c r="X424" s="277"/>
      <c r="Y424" s="277"/>
      <c r="Z424" s="277"/>
      <c r="AA424" s="277"/>
      <c r="AB424" s="277"/>
      <c r="AC424" s="277"/>
      <c r="AD424" s="277"/>
      <c r="AE424" s="277"/>
      <c r="AF424" s="277"/>
      <c r="AG424" s="277"/>
      <c r="AH424" s="277"/>
      <c r="AI424" s="277"/>
      <c r="AJ424" s="277"/>
      <c r="AK424" s="277"/>
      <c r="AL424" s="277"/>
      <c r="AM424" s="277"/>
      <c r="AN424" s="277"/>
      <c r="AO424" s="277"/>
      <c r="AP424" s="277"/>
      <c r="AQ424" s="277"/>
      <c r="AR424" s="277"/>
      <c r="AS424" s="277"/>
      <c r="AT424" s="277"/>
      <c r="AU424" s="277"/>
      <c r="AV424" s="277"/>
      <c r="AW424" s="277"/>
      <c r="AX424" s="277"/>
      <c r="AY424" s="277"/>
      <c r="AZ424" s="277"/>
      <c r="BA424" s="277"/>
      <c r="BB424" s="277"/>
      <c r="BC424" s="277"/>
      <c r="BD424" s="277"/>
      <c r="BE424" s="277"/>
      <c r="BF424" s="277"/>
      <c r="BG424" s="277"/>
      <c r="BH424" s="277"/>
      <c r="BI424" s="277"/>
      <c r="BJ424" s="277"/>
      <c r="BK424" s="277"/>
      <c r="BL424" s="277"/>
      <c r="BM424" s="277"/>
      <c r="BN424" s="277"/>
      <c r="BO424" s="277"/>
      <c r="BP424" s="277"/>
      <c r="BQ424" s="277"/>
      <c r="BR424" s="277"/>
      <c r="BS424" s="277"/>
      <c r="BT424" s="277"/>
      <c r="BU424" s="277"/>
      <c r="BV424" s="277"/>
      <c r="BW424" s="277"/>
      <c r="BX424" s="277"/>
      <c r="BY424" s="277"/>
      <c r="BZ424" s="277"/>
      <c r="CA424" s="277"/>
      <c r="CB424" s="277"/>
      <c r="CC424" s="277"/>
      <c r="CD424" s="277"/>
      <c r="CE424" s="277"/>
      <c r="CF424" s="277"/>
      <c r="CG424" s="277"/>
      <c r="CH424" s="277"/>
      <c r="CI424" s="277"/>
      <c r="CJ424" s="277"/>
      <c r="CK424" s="277"/>
      <c r="CL424" s="277"/>
      <c r="CM424" s="277"/>
      <c r="CN424" s="277"/>
      <c r="CO424" s="277"/>
      <c r="CP424" s="277"/>
      <c r="CQ424" s="277"/>
      <c r="CR424" s="277"/>
      <c r="CS424" s="277"/>
      <c r="CT424" s="277"/>
      <c r="CU424" s="277"/>
      <c r="CV424" s="277"/>
      <c r="CW424" s="277"/>
      <c r="CX424" s="277"/>
      <c r="CY424" s="277"/>
      <c r="CZ424" s="277"/>
      <c r="DA424" s="277"/>
      <c r="DB424" s="277"/>
    </row>
    <row r="425" spans="1:106" s="293" customFormat="1" ht="25.5">
      <c r="A425" s="271"/>
      <c r="B425" s="271"/>
      <c r="C425" s="271" t="s">
        <v>6179</v>
      </c>
      <c r="D425" s="271" t="s">
        <v>5598</v>
      </c>
      <c r="E425" s="271"/>
      <c r="F425" s="271"/>
      <c r="G425" s="271" t="s">
        <v>977</v>
      </c>
      <c r="H425" s="300">
        <v>3000</v>
      </c>
      <c r="I425" s="271"/>
      <c r="J425" s="271"/>
      <c r="K425" s="271"/>
      <c r="L425" s="271"/>
      <c r="M425" s="271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/>
      <c r="Y425" s="277"/>
      <c r="Z425" s="277"/>
      <c r="AA425" s="277"/>
      <c r="AB425" s="277"/>
      <c r="AC425" s="277"/>
      <c r="AD425" s="277"/>
      <c r="AE425" s="277"/>
      <c r="AF425" s="277"/>
      <c r="AG425" s="277"/>
      <c r="AH425" s="277"/>
      <c r="AI425" s="277"/>
      <c r="AJ425" s="277"/>
      <c r="AK425" s="277"/>
      <c r="AL425" s="277"/>
      <c r="AM425" s="277"/>
      <c r="AN425" s="277"/>
      <c r="AO425" s="277"/>
      <c r="AP425" s="277"/>
      <c r="AQ425" s="277"/>
      <c r="AR425" s="277"/>
      <c r="AS425" s="277"/>
      <c r="AT425" s="277"/>
      <c r="AU425" s="277"/>
      <c r="AV425" s="277"/>
      <c r="AW425" s="277"/>
      <c r="AX425" s="277"/>
      <c r="AY425" s="277"/>
      <c r="AZ425" s="277"/>
      <c r="BA425" s="277"/>
      <c r="BB425" s="277"/>
      <c r="BC425" s="277"/>
      <c r="BD425" s="277"/>
      <c r="BE425" s="277"/>
      <c r="BF425" s="277"/>
      <c r="BG425" s="277"/>
      <c r="BH425" s="277"/>
      <c r="BI425" s="277"/>
      <c r="BJ425" s="277"/>
      <c r="BK425" s="277"/>
      <c r="BL425" s="277"/>
      <c r="BM425" s="277"/>
      <c r="BN425" s="277"/>
      <c r="BO425" s="277"/>
      <c r="BP425" s="277"/>
      <c r="BQ425" s="277"/>
      <c r="BR425" s="277"/>
      <c r="BS425" s="277"/>
      <c r="BT425" s="277"/>
      <c r="BU425" s="277"/>
      <c r="BV425" s="277"/>
      <c r="BW425" s="277"/>
      <c r="BX425" s="277"/>
      <c r="BY425" s="277"/>
      <c r="BZ425" s="277"/>
      <c r="CA425" s="277"/>
      <c r="CB425" s="277"/>
      <c r="CC425" s="277"/>
      <c r="CD425" s="277"/>
      <c r="CE425" s="277"/>
      <c r="CF425" s="277"/>
      <c r="CG425" s="277"/>
      <c r="CH425" s="277"/>
      <c r="CI425" s="277"/>
      <c r="CJ425" s="277"/>
      <c r="CK425" s="277"/>
      <c r="CL425" s="277"/>
      <c r="CM425" s="277"/>
      <c r="CN425" s="277"/>
      <c r="CO425" s="277"/>
      <c r="CP425" s="277"/>
      <c r="CQ425" s="277"/>
      <c r="CR425" s="277"/>
      <c r="CS425" s="277"/>
      <c r="CT425" s="277"/>
      <c r="CU425" s="277"/>
      <c r="CV425" s="277"/>
      <c r="CW425" s="277"/>
      <c r="CX425" s="277"/>
      <c r="CY425" s="277"/>
      <c r="CZ425" s="277"/>
      <c r="DA425" s="277"/>
      <c r="DB425" s="277"/>
    </row>
    <row r="426" spans="1:106" s="293" customFormat="1" ht="12.75">
      <c r="A426" s="271"/>
      <c r="B426" s="271"/>
      <c r="C426" s="271"/>
      <c r="D426" s="271"/>
      <c r="E426" s="271"/>
      <c r="F426" s="271"/>
      <c r="G426" s="271" t="s">
        <v>3748</v>
      </c>
      <c r="H426" s="300">
        <v>200</v>
      </c>
      <c r="I426" s="271"/>
      <c r="J426" s="271"/>
      <c r="K426" s="271"/>
      <c r="L426" s="271"/>
      <c r="M426" s="271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/>
      <c r="Y426" s="277"/>
      <c r="Z426" s="277"/>
      <c r="AA426" s="277"/>
      <c r="AB426" s="277"/>
      <c r="AC426" s="277"/>
      <c r="AD426" s="277"/>
      <c r="AE426" s="277"/>
      <c r="AF426" s="277"/>
      <c r="AG426" s="277"/>
      <c r="AH426" s="277"/>
      <c r="AI426" s="277"/>
      <c r="AJ426" s="277"/>
      <c r="AK426" s="277"/>
      <c r="AL426" s="277"/>
      <c r="AM426" s="277"/>
      <c r="AN426" s="277"/>
      <c r="AO426" s="277"/>
      <c r="AP426" s="277"/>
      <c r="AQ426" s="277"/>
      <c r="AR426" s="277"/>
      <c r="AS426" s="277"/>
      <c r="AT426" s="277"/>
      <c r="AU426" s="277"/>
      <c r="AV426" s="277"/>
      <c r="AW426" s="277"/>
      <c r="AX426" s="277"/>
      <c r="AY426" s="277"/>
      <c r="AZ426" s="277"/>
      <c r="BA426" s="277"/>
      <c r="BB426" s="277"/>
      <c r="BC426" s="277"/>
      <c r="BD426" s="277"/>
      <c r="BE426" s="277"/>
      <c r="BF426" s="277"/>
      <c r="BG426" s="277"/>
      <c r="BH426" s="277"/>
      <c r="BI426" s="277"/>
      <c r="BJ426" s="277"/>
      <c r="BK426" s="277"/>
      <c r="BL426" s="277"/>
      <c r="BM426" s="277"/>
      <c r="BN426" s="277"/>
      <c r="BO426" s="277"/>
      <c r="BP426" s="277"/>
      <c r="BQ426" s="277"/>
      <c r="BR426" s="277"/>
      <c r="BS426" s="277"/>
      <c r="BT426" s="277"/>
      <c r="BU426" s="277"/>
      <c r="BV426" s="277"/>
      <c r="BW426" s="277"/>
      <c r="BX426" s="277"/>
      <c r="BY426" s="277"/>
      <c r="BZ426" s="277"/>
      <c r="CA426" s="277"/>
      <c r="CB426" s="277"/>
      <c r="CC426" s="277"/>
      <c r="CD426" s="277"/>
      <c r="CE426" s="277"/>
      <c r="CF426" s="277"/>
      <c r="CG426" s="277"/>
      <c r="CH426" s="277"/>
      <c r="CI426" s="277"/>
      <c r="CJ426" s="277"/>
      <c r="CK426" s="277"/>
      <c r="CL426" s="277"/>
      <c r="CM426" s="277"/>
      <c r="CN426" s="277"/>
      <c r="CO426" s="277"/>
      <c r="CP426" s="277"/>
      <c r="CQ426" s="277"/>
      <c r="CR426" s="277"/>
      <c r="CS426" s="277"/>
      <c r="CT426" s="277"/>
      <c r="CU426" s="277"/>
      <c r="CV426" s="277"/>
      <c r="CW426" s="277"/>
      <c r="CX426" s="277"/>
      <c r="CY426" s="277"/>
      <c r="CZ426" s="277"/>
      <c r="DA426" s="277"/>
      <c r="DB426" s="277"/>
    </row>
    <row r="427" spans="1:106" s="293" customFormat="1" ht="25.5">
      <c r="A427" s="271"/>
      <c r="B427" s="271"/>
      <c r="C427" s="271" t="s">
        <v>6180</v>
      </c>
      <c r="D427" s="271" t="s">
        <v>5598</v>
      </c>
      <c r="E427" s="271"/>
      <c r="F427" s="271"/>
      <c r="G427" s="271" t="s">
        <v>977</v>
      </c>
      <c r="H427" s="300">
        <v>3000</v>
      </c>
      <c r="I427" s="271"/>
      <c r="J427" s="271"/>
      <c r="K427" s="271"/>
      <c r="L427" s="271"/>
      <c r="M427" s="271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/>
      <c r="AA427" s="277"/>
      <c r="AB427" s="277"/>
      <c r="AC427" s="277"/>
      <c r="AD427" s="277"/>
      <c r="AE427" s="277"/>
      <c r="AF427" s="277"/>
      <c r="AG427" s="277"/>
      <c r="AH427" s="277"/>
      <c r="AI427" s="277"/>
      <c r="AJ427" s="277"/>
      <c r="AK427" s="277"/>
      <c r="AL427" s="277"/>
      <c r="AM427" s="277"/>
      <c r="AN427" s="277"/>
      <c r="AO427" s="277"/>
      <c r="AP427" s="277"/>
      <c r="AQ427" s="277"/>
      <c r="AR427" s="277"/>
      <c r="AS427" s="277"/>
      <c r="AT427" s="277"/>
      <c r="AU427" s="277"/>
      <c r="AV427" s="277"/>
      <c r="AW427" s="277"/>
      <c r="AX427" s="277"/>
      <c r="AY427" s="277"/>
      <c r="AZ427" s="277"/>
      <c r="BA427" s="277"/>
      <c r="BB427" s="277"/>
      <c r="BC427" s="277"/>
      <c r="BD427" s="277"/>
      <c r="BE427" s="277"/>
      <c r="BF427" s="277"/>
      <c r="BG427" s="277"/>
      <c r="BH427" s="277"/>
      <c r="BI427" s="277"/>
      <c r="BJ427" s="277"/>
      <c r="BK427" s="277"/>
      <c r="BL427" s="277"/>
      <c r="BM427" s="277"/>
      <c r="BN427" s="277"/>
      <c r="BO427" s="277"/>
      <c r="BP427" s="277"/>
      <c r="BQ427" s="277"/>
      <c r="BR427" s="277"/>
      <c r="BS427" s="277"/>
      <c r="BT427" s="277"/>
      <c r="BU427" s="277"/>
      <c r="BV427" s="277"/>
      <c r="BW427" s="277"/>
      <c r="BX427" s="277"/>
      <c r="BY427" s="277"/>
      <c r="BZ427" s="277"/>
      <c r="CA427" s="277"/>
      <c r="CB427" s="277"/>
      <c r="CC427" s="277"/>
      <c r="CD427" s="277"/>
      <c r="CE427" s="277"/>
      <c r="CF427" s="277"/>
      <c r="CG427" s="277"/>
      <c r="CH427" s="277"/>
      <c r="CI427" s="277"/>
      <c r="CJ427" s="277"/>
      <c r="CK427" s="277"/>
      <c r="CL427" s="277"/>
      <c r="CM427" s="277"/>
      <c r="CN427" s="277"/>
      <c r="CO427" s="277"/>
      <c r="CP427" s="277"/>
      <c r="CQ427" s="277"/>
      <c r="CR427" s="277"/>
      <c r="CS427" s="277"/>
      <c r="CT427" s="277"/>
      <c r="CU427" s="277"/>
      <c r="CV427" s="277"/>
      <c r="CW427" s="277"/>
      <c r="CX427" s="277"/>
      <c r="CY427" s="277"/>
      <c r="CZ427" s="277"/>
      <c r="DA427" s="277"/>
      <c r="DB427" s="277"/>
    </row>
    <row r="428" spans="1:106" s="293" customFormat="1" ht="12.75">
      <c r="A428" s="271"/>
      <c r="B428" s="271"/>
      <c r="C428" s="271"/>
      <c r="D428" s="271"/>
      <c r="E428" s="271"/>
      <c r="F428" s="271"/>
      <c r="G428" s="271" t="s">
        <v>3748</v>
      </c>
      <c r="H428" s="300">
        <v>200</v>
      </c>
      <c r="I428" s="271"/>
      <c r="J428" s="271"/>
      <c r="K428" s="271"/>
      <c r="L428" s="271"/>
      <c r="M428" s="271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/>
      <c r="Z428" s="277"/>
      <c r="AA428" s="277"/>
      <c r="AB428" s="277"/>
      <c r="AC428" s="277"/>
      <c r="AD428" s="277"/>
      <c r="AE428" s="277"/>
      <c r="AF428" s="277"/>
      <c r="AG428" s="277"/>
      <c r="AH428" s="277"/>
      <c r="AI428" s="277"/>
      <c r="AJ428" s="277"/>
      <c r="AK428" s="277"/>
      <c r="AL428" s="277"/>
      <c r="AM428" s="277"/>
      <c r="AN428" s="277"/>
      <c r="AO428" s="277"/>
      <c r="AP428" s="277"/>
      <c r="AQ428" s="277"/>
      <c r="AR428" s="277"/>
      <c r="AS428" s="277"/>
      <c r="AT428" s="277"/>
      <c r="AU428" s="277"/>
      <c r="AV428" s="277"/>
      <c r="AW428" s="277"/>
      <c r="AX428" s="277"/>
      <c r="AY428" s="277"/>
      <c r="AZ428" s="277"/>
      <c r="BA428" s="277"/>
      <c r="BB428" s="277"/>
      <c r="BC428" s="277"/>
      <c r="BD428" s="277"/>
      <c r="BE428" s="277"/>
      <c r="BF428" s="277"/>
      <c r="BG428" s="277"/>
      <c r="BH428" s="277"/>
      <c r="BI428" s="277"/>
      <c r="BJ428" s="277"/>
      <c r="BK428" s="277"/>
      <c r="BL428" s="277"/>
      <c r="BM428" s="277"/>
      <c r="BN428" s="277"/>
      <c r="BO428" s="277"/>
      <c r="BP428" s="277"/>
      <c r="BQ428" s="277"/>
      <c r="BR428" s="277"/>
      <c r="BS428" s="277"/>
      <c r="BT428" s="277"/>
      <c r="BU428" s="277"/>
      <c r="BV428" s="277"/>
      <c r="BW428" s="277"/>
      <c r="BX428" s="277"/>
      <c r="BY428" s="277"/>
      <c r="BZ428" s="277"/>
      <c r="CA428" s="277"/>
      <c r="CB428" s="277"/>
      <c r="CC428" s="277"/>
      <c r="CD428" s="277"/>
      <c r="CE428" s="277"/>
      <c r="CF428" s="277"/>
      <c r="CG428" s="277"/>
      <c r="CH428" s="277"/>
      <c r="CI428" s="277"/>
      <c r="CJ428" s="277"/>
      <c r="CK428" s="277"/>
      <c r="CL428" s="277"/>
      <c r="CM428" s="277"/>
      <c r="CN428" s="277"/>
      <c r="CO428" s="277"/>
      <c r="CP428" s="277"/>
      <c r="CQ428" s="277"/>
      <c r="CR428" s="277"/>
      <c r="CS428" s="277"/>
      <c r="CT428" s="277"/>
      <c r="CU428" s="277"/>
      <c r="CV428" s="277"/>
      <c r="CW428" s="277"/>
      <c r="CX428" s="277"/>
      <c r="CY428" s="277"/>
      <c r="CZ428" s="277"/>
      <c r="DA428" s="277"/>
      <c r="DB428" s="277"/>
    </row>
    <row r="429" spans="1:106" s="293" customFormat="1" ht="25.5">
      <c r="A429" s="271"/>
      <c r="B429" s="271"/>
      <c r="C429" s="271" t="s">
        <v>5422</v>
      </c>
      <c r="D429" s="271" t="s">
        <v>5598</v>
      </c>
      <c r="E429" s="271"/>
      <c r="F429" s="271"/>
      <c r="G429" s="271" t="s">
        <v>977</v>
      </c>
      <c r="H429" s="300">
        <v>5000</v>
      </c>
      <c r="I429" s="271"/>
      <c r="J429" s="271"/>
      <c r="K429" s="271"/>
      <c r="L429" s="271"/>
      <c r="M429" s="271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  <c r="AA429" s="277"/>
      <c r="AB429" s="277"/>
      <c r="AC429" s="277"/>
      <c r="AD429" s="277"/>
      <c r="AE429" s="277"/>
      <c r="AF429" s="277"/>
      <c r="AG429" s="277"/>
      <c r="AH429" s="277"/>
      <c r="AI429" s="277"/>
      <c r="AJ429" s="277"/>
      <c r="AK429" s="277"/>
      <c r="AL429" s="277"/>
      <c r="AM429" s="277"/>
      <c r="AN429" s="277"/>
      <c r="AO429" s="277"/>
      <c r="AP429" s="277"/>
      <c r="AQ429" s="277"/>
      <c r="AR429" s="277"/>
      <c r="AS429" s="277"/>
      <c r="AT429" s="277"/>
      <c r="AU429" s="277"/>
      <c r="AV429" s="277"/>
      <c r="AW429" s="277"/>
      <c r="AX429" s="277"/>
      <c r="AY429" s="277"/>
      <c r="AZ429" s="277"/>
      <c r="BA429" s="277"/>
      <c r="BB429" s="277"/>
      <c r="BC429" s="277"/>
      <c r="BD429" s="277"/>
      <c r="BE429" s="277"/>
      <c r="BF429" s="277"/>
      <c r="BG429" s="277"/>
      <c r="BH429" s="277"/>
      <c r="BI429" s="277"/>
      <c r="BJ429" s="277"/>
      <c r="BK429" s="277"/>
      <c r="BL429" s="277"/>
      <c r="BM429" s="277"/>
      <c r="BN429" s="277"/>
      <c r="BO429" s="277"/>
      <c r="BP429" s="277"/>
      <c r="BQ429" s="277"/>
      <c r="BR429" s="277"/>
      <c r="BS429" s="277"/>
      <c r="BT429" s="277"/>
      <c r="BU429" s="277"/>
      <c r="BV429" s="277"/>
      <c r="BW429" s="277"/>
      <c r="BX429" s="277"/>
      <c r="BY429" s="277"/>
      <c r="BZ429" s="277"/>
      <c r="CA429" s="277"/>
      <c r="CB429" s="277"/>
      <c r="CC429" s="277"/>
      <c r="CD429" s="277"/>
      <c r="CE429" s="277"/>
      <c r="CF429" s="277"/>
      <c r="CG429" s="277"/>
      <c r="CH429" s="277"/>
      <c r="CI429" s="277"/>
      <c r="CJ429" s="277"/>
      <c r="CK429" s="277"/>
      <c r="CL429" s="277"/>
      <c r="CM429" s="277"/>
      <c r="CN429" s="277"/>
      <c r="CO429" s="277"/>
      <c r="CP429" s="277"/>
      <c r="CQ429" s="277"/>
      <c r="CR429" s="277"/>
      <c r="CS429" s="277"/>
      <c r="CT429" s="277"/>
      <c r="CU429" s="277"/>
      <c r="CV429" s="277"/>
      <c r="CW429" s="277"/>
      <c r="CX429" s="277"/>
      <c r="CY429" s="277"/>
      <c r="CZ429" s="277"/>
      <c r="DA429" s="277"/>
      <c r="DB429" s="277"/>
    </row>
    <row r="430" spans="1:106" s="293" customFormat="1" ht="12.75">
      <c r="A430" s="271"/>
      <c r="B430" s="271"/>
      <c r="C430" s="271"/>
      <c r="D430" s="271"/>
      <c r="E430" s="271"/>
      <c r="F430" s="271"/>
      <c r="G430" s="271" t="s">
        <v>3748</v>
      </c>
      <c r="H430" s="300">
        <v>200</v>
      </c>
      <c r="I430" s="271"/>
      <c r="J430" s="271"/>
      <c r="K430" s="271"/>
      <c r="L430" s="271"/>
      <c r="M430" s="271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  <c r="AA430" s="277"/>
      <c r="AB430" s="277"/>
      <c r="AC430" s="277"/>
      <c r="AD430" s="277"/>
      <c r="AE430" s="277"/>
      <c r="AF430" s="277"/>
      <c r="AG430" s="277"/>
      <c r="AH430" s="277"/>
      <c r="AI430" s="277"/>
      <c r="AJ430" s="277"/>
      <c r="AK430" s="277"/>
      <c r="AL430" s="277"/>
      <c r="AM430" s="277"/>
      <c r="AN430" s="277"/>
      <c r="AO430" s="277"/>
      <c r="AP430" s="277"/>
      <c r="AQ430" s="277"/>
      <c r="AR430" s="277"/>
      <c r="AS430" s="277"/>
      <c r="AT430" s="277"/>
      <c r="AU430" s="277"/>
      <c r="AV430" s="277"/>
      <c r="AW430" s="277"/>
      <c r="AX430" s="277"/>
      <c r="AY430" s="277"/>
      <c r="AZ430" s="277"/>
      <c r="BA430" s="277"/>
      <c r="BB430" s="277"/>
      <c r="BC430" s="277"/>
      <c r="BD430" s="277"/>
      <c r="BE430" s="277"/>
      <c r="BF430" s="277"/>
      <c r="BG430" s="277"/>
      <c r="BH430" s="277"/>
      <c r="BI430" s="277"/>
      <c r="BJ430" s="277"/>
      <c r="BK430" s="277"/>
      <c r="BL430" s="277"/>
      <c r="BM430" s="277"/>
      <c r="BN430" s="277"/>
      <c r="BO430" s="277"/>
      <c r="BP430" s="277"/>
      <c r="BQ430" s="277"/>
      <c r="BR430" s="277"/>
      <c r="BS430" s="277"/>
      <c r="BT430" s="277"/>
      <c r="BU430" s="277"/>
      <c r="BV430" s="277"/>
      <c r="BW430" s="277"/>
      <c r="BX430" s="277"/>
      <c r="BY430" s="277"/>
      <c r="BZ430" s="277"/>
      <c r="CA430" s="277"/>
      <c r="CB430" s="277"/>
      <c r="CC430" s="277"/>
      <c r="CD430" s="277"/>
      <c r="CE430" s="277"/>
      <c r="CF430" s="277"/>
      <c r="CG430" s="277"/>
      <c r="CH430" s="277"/>
      <c r="CI430" s="277"/>
      <c r="CJ430" s="277"/>
      <c r="CK430" s="277"/>
      <c r="CL430" s="277"/>
      <c r="CM430" s="277"/>
      <c r="CN430" s="277"/>
      <c r="CO430" s="277"/>
      <c r="CP430" s="277"/>
      <c r="CQ430" s="277"/>
      <c r="CR430" s="277"/>
      <c r="CS430" s="277"/>
      <c r="CT430" s="277"/>
      <c r="CU430" s="277"/>
      <c r="CV430" s="277"/>
      <c r="CW430" s="277"/>
      <c r="CX430" s="277"/>
      <c r="CY430" s="277"/>
      <c r="CZ430" s="277"/>
      <c r="DA430" s="277"/>
      <c r="DB430" s="277"/>
    </row>
    <row r="431" spans="1:106" s="293" customFormat="1" ht="25.5">
      <c r="A431" s="271"/>
      <c r="B431" s="271"/>
      <c r="C431" s="271" t="s">
        <v>6181</v>
      </c>
      <c r="D431" s="271" t="s">
        <v>5598</v>
      </c>
      <c r="E431" s="271"/>
      <c r="F431" s="271"/>
      <c r="G431" s="271" t="s">
        <v>977</v>
      </c>
      <c r="H431" s="300">
        <v>5000</v>
      </c>
      <c r="I431" s="271"/>
      <c r="J431" s="271"/>
      <c r="K431" s="271"/>
      <c r="L431" s="271"/>
      <c r="M431" s="271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  <c r="X431" s="277"/>
      <c r="Y431" s="277"/>
      <c r="Z431" s="277"/>
      <c r="AA431" s="277"/>
      <c r="AB431" s="277"/>
      <c r="AC431" s="277"/>
      <c r="AD431" s="277"/>
      <c r="AE431" s="277"/>
      <c r="AF431" s="277"/>
      <c r="AG431" s="277"/>
      <c r="AH431" s="277"/>
      <c r="AI431" s="277"/>
      <c r="AJ431" s="277"/>
      <c r="AK431" s="277"/>
      <c r="AL431" s="277"/>
      <c r="AM431" s="277"/>
      <c r="AN431" s="277"/>
      <c r="AO431" s="277"/>
      <c r="AP431" s="277"/>
      <c r="AQ431" s="277"/>
      <c r="AR431" s="277"/>
      <c r="AS431" s="277"/>
      <c r="AT431" s="277"/>
      <c r="AU431" s="277"/>
      <c r="AV431" s="277"/>
      <c r="AW431" s="277"/>
      <c r="AX431" s="277"/>
      <c r="AY431" s="277"/>
      <c r="AZ431" s="277"/>
      <c r="BA431" s="277"/>
      <c r="BB431" s="277"/>
      <c r="BC431" s="277"/>
      <c r="BD431" s="277"/>
      <c r="BE431" s="277"/>
      <c r="BF431" s="277"/>
      <c r="BG431" s="277"/>
      <c r="BH431" s="277"/>
      <c r="BI431" s="277"/>
      <c r="BJ431" s="277"/>
      <c r="BK431" s="277"/>
      <c r="BL431" s="277"/>
      <c r="BM431" s="277"/>
      <c r="BN431" s="277"/>
      <c r="BO431" s="277"/>
      <c r="BP431" s="277"/>
      <c r="BQ431" s="277"/>
      <c r="BR431" s="277"/>
      <c r="BS431" s="277"/>
      <c r="BT431" s="277"/>
      <c r="BU431" s="277"/>
      <c r="BV431" s="277"/>
      <c r="BW431" s="277"/>
      <c r="BX431" s="277"/>
      <c r="BY431" s="277"/>
      <c r="BZ431" s="277"/>
      <c r="CA431" s="277"/>
      <c r="CB431" s="277"/>
      <c r="CC431" s="277"/>
      <c r="CD431" s="277"/>
      <c r="CE431" s="277"/>
      <c r="CF431" s="277"/>
      <c r="CG431" s="277"/>
      <c r="CH431" s="277"/>
      <c r="CI431" s="277"/>
      <c r="CJ431" s="277"/>
      <c r="CK431" s="277"/>
      <c r="CL431" s="277"/>
      <c r="CM431" s="277"/>
      <c r="CN431" s="277"/>
      <c r="CO431" s="277"/>
      <c r="CP431" s="277"/>
      <c r="CQ431" s="277"/>
      <c r="CR431" s="277"/>
      <c r="CS431" s="277"/>
      <c r="CT431" s="277"/>
      <c r="CU431" s="277"/>
      <c r="CV431" s="277"/>
      <c r="CW431" s="277"/>
      <c r="CX431" s="277"/>
      <c r="CY431" s="277"/>
      <c r="CZ431" s="277"/>
      <c r="DA431" s="277"/>
      <c r="DB431" s="277"/>
    </row>
    <row r="432" spans="1:106" s="293" customFormat="1" ht="12.75">
      <c r="A432" s="271"/>
      <c r="B432" s="271"/>
      <c r="C432" s="271"/>
      <c r="D432" s="271"/>
      <c r="E432" s="271"/>
      <c r="F432" s="271"/>
      <c r="G432" s="271" t="s">
        <v>3748</v>
      </c>
      <c r="H432" s="300">
        <v>200</v>
      </c>
      <c r="I432" s="271"/>
      <c r="J432" s="271"/>
      <c r="K432" s="271"/>
      <c r="L432" s="271"/>
      <c r="M432" s="271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  <c r="X432" s="277"/>
      <c r="Y432" s="277"/>
      <c r="Z432" s="277"/>
      <c r="AA432" s="277"/>
      <c r="AB432" s="277"/>
      <c r="AC432" s="277"/>
      <c r="AD432" s="277"/>
      <c r="AE432" s="277"/>
      <c r="AF432" s="277"/>
      <c r="AG432" s="277"/>
      <c r="AH432" s="277"/>
      <c r="AI432" s="277"/>
      <c r="AJ432" s="277"/>
      <c r="AK432" s="277"/>
      <c r="AL432" s="277"/>
      <c r="AM432" s="277"/>
      <c r="AN432" s="277"/>
      <c r="AO432" s="277"/>
      <c r="AP432" s="277"/>
      <c r="AQ432" s="277"/>
      <c r="AR432" s="277"/>
      <c r="AS432" s="277"/>
      <c r="AT432" s="277"/>
      <c r="AU432" s="277"/>
      <c r="AV432" s="277"/>
      <c r="AW432" s="277"/>
      <c r="AX432" s="277"/>
      <c r="AY432" s="277"/>
      <c r="AZ432" s="277"/>
      <c r="BA432" s="277"/>
      <c r="BB432" s="277"/>
      <c r="BC432" s="277"/>
      <c r="BD432" s="277"/>
      <c r="BE432" s="277"/>
      <c r="BF432" s="277"/>
      <c r="BG432" s="277"/>
      <c r="BH432" s="277"/>
      <c r="BI432" s="277"/>
      <c r="BJ432" s="277"/>
      <c r="BK432" s="277"/>
      <c r="BL432" s="277"/>
      <c r="BM432" s="277"/>
      <c r="BN432" s="277"/>
      <c r="BO432" s="277"/>
      <c r="BP432" s="277"/>
      <c r="BQ432" s="277"/>
      <c r="BR432" s="277"/>
      <c r="BS432" s="277"/>
      <c r="BT432" s="277"/>
      <c r="BU432" s="277"/>
      <c r="BV432" s="277"/>
      <c r="BW432" s="277"/>
      <c r="BX432" s="277"/>
      <c r="BY432" s="277"/>
      <c r="BZ432" s="277"/>
      <c r="CA432" s="277"/>
      <c r="CB432" s="277"/>
      <c r="CC432" s="277"/>
      <c r="CD432" s="277"/>
      <c r="CE432" s="277"/>
      <c r="CF432" s="277"/>
      <c r="CG432" s="277"/>
      <c r="CH432" s="277"/>
      <c r="CI432" s="277"/>
      <c r="CJ432" s="277"/>
      <c r="CK432" s="277"/>
      <c r="CL432" s="277"/>
      <c r="CM432" s="277"/>
      <c r="CN432" s="277"/>
      <c r="CO432" s="277"/>
      <c r="CP432" s="277"/>
      <c r="CQ432" s="277"/>
      <c r="CR432" s="277"/>
      <c r="CS432" s="277"/>
      <c r="CT432" s="277"/>
      <c r="CU432" s="277"/>
      <c r="CV432" s="277"/>
      <c r="CW432" s="277"/>
      <c r="CX432" s="277"/>
      <c r="CY432" s="277"/>
      <c r="CZ432" s="277"/>
      <c r="DA432" s="277"/>
      <c r="DB432" s="277"/>
    </row>
    <row r="433" spans="1:106" s="293" customFormat="1" ht="12.75">
      <c r="A433" s="271"/>
      <c r="B433" s="271"/>
      <c r="C433" s="271" t="s">
        <v>6182</v>
      </c>
      <c r="D433" s="271" t="s">
        <v>5598</v>
      </c>
      <c r="E433" s="271"/>
      <c r="F433" s="271"/>
      <c r="G433" s="271" t="s">
        <v>977</v>
      </c>
      <c r="H433" s="300">
        <v>5000</v>
      </c>
      <c r="I433" s="271"/>
      <c r="J433" s="271"/>
      <c r="K433" s="271"/>
      <c r="L433" s="271"/>
      <c r="M433" s="271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  <c r="X433" s="277"/>
      <c r="Y433" s="277"/>
      <c r="Z433" s="277"/>
      <c r="AA433" s="277"/>
      <c r="AB433" s="277"/>
      <c r="AC433" s="277"/>
      <c r="AD433" s="277"/>
      <c r="AE433" s="277"/>
      <c r="AF433" s="277"/>
      <c r="AG433" s="277"/>
      <c r="AH433" s="277"/>
      <c r="AI433" s="277"/>
      <c r="AJ433" s="277"/>
      <c r="AK433" s="277"/>
      <c r="AL433" s="277"/>
      <c r="AM433" s="277"/>
      <c r="AN433" s="277"/>
      <c r="AO433" s="277"/>
      <c r="AP433" s="277"/>
      <c r="AQ433" s="277"/>
      <c r="AR433" s="277"/>
      <c r="AS433" s="277"/>
      <c r="AT433" s="277"/>
      <c r="AU433" s="277"/>
      <c r="AV433" s="277"/>
      <c r="AW433" s="277"/>
      <c r="AX433" s="277"/>
      <c r="AY433" s="277"/>
      <c r="AZ433" s="277"/>
      <c r="BA433" s="277"/>
      <c r="BB433" s="277"/>
      <c r="BC433" s="277"/>
      <c r="BD433" s="277"/>
      <c r="BE433" s="277"/>
      <c r="BF433" s="277"/>
      <c r="BG433" s="277"/>
      <c r="BH433" s="277"/>
      <c r="BI433" s="277"/>
      <c r="BJ433" s="277"/>
      <c r="BK433" s="277"/>
      <c r="BL433" s="277"/>
      <c r="BM433" s="277"/>
      <c r="BN433" s="277"/>
      <c r="BO433" s="277"/>
      <c r="BP433" s="277"/>
      <c r="BQ433" s="277"/>
      <c r="BR433" s="277"/>
      <c r="BS433" s="277"/>
      <c r="BT433" s="277"/>
      <c r="BU433" s="277"/>
      <c r="BV433" s="277"/>
      <c r="BW433" s="277"/>
      <c r="BX433" s="277"/>
      <c r="BY433" s="277"/>
      <c r="BZ433" s="277"/>
      <c r="CA433" s="277"/>
      <c r="CB433" s="277"/>
      <c r="CC433" s="277"/>
      <c r="CD433" s="277"/>
      <c r="CE433" s="277"/>
      <c r="CF433" s="277"/>
      <c r="CG433" s="277"/>
      <c r="CH433" s="277"/>
      <c r="CI433" s="277"/>
      <c r="CJ433" s="277"/>
      <c r="CK433" s="277"/>
      <c r="CL433" s="277"/>
      <c r="CM433" s="277"/>
      <c r="CN433" s="277"/>
      <c r="CO433" s="277"/>
      <c r="CP433" s="277"/>
      <c r="CQ433" s="277"/>
      <c r="CR433" s="277"/>
      <c r="CS433" s="277"/>
      <c r="CT433" s="277"/>
      <c r="CU433" s="277"/>
      <c r="CV433" s="277"/>
      <c r="CW433" s="277"/>
      <c r="CX433" s="277"/>
      <c r="CY433" s="277"/>
      <c r="CZ433" s="277"/>
      <c r="DA433" s="277"/>
      <c r="DB433" s="277"/>
    </row>
    <row r="434" spans="1:106" s="293" customFormat="1" ht="12.75">
      <c r="A434" s="271"/>
      <c r="B434" s="271"/>
      <c r="C434" s="271"/>
      <c r="D434" s="271"/>
      <c r="E434" s="271"/>
      <c r="F434" s="271"/>
      <c r="G434" s="271" t="s">
        <v>3748</v>
      </c>
      <c r="H434" s="300">
        <v>200</v>
      </c>
      <c r="I434" s="271"/>
      <c r="J434" s="271"/>
      <c r="K434" s="271"/>
      <c r="L434" s="271"/>
      <c r="M434" s="271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  <c r="X434" s="277"/>
      <c r="Y434" s="277"/>
      <c r="Z434" s="277"/>
      <c r="AA434" s="277"/>
      <c r="AB434" s="277"/>
      <c r="AC434" s="277"/>
      <c r="AD434" s="277"/>
      <c r="AE434" s="277"/>
      <c r="AF434" s="277"/>
      <c r="AG434" s="277"/>
      <c r="AH434" s="277"/>
      <c r="AI434" s="277"/>
      <c r="AJ434" s="277"/>
      <c r="AK434" s="277"/>
      <c r="AL434" s="277"/>
      <c r="AM434" s="277"/>
      <c r="AN434" s="277"/>
      <c r="AO434" s="277"/>
      <c r="AP434" s="277"/>
      <c r="AQ434" s="277"/>
      <c r="AR434" s="277"/>
      <c r="AS434" s="277"/>
      <c r="AT434" s="277"/>
      <c r="AU434" s="277"/>
      <c r="AV434" s="277"/>
      <c r="AW434" s="277"/>
      <c r="AX434" s="277"/>
      <c r="AY434" s="277"/>
      <c r="AZ434" s="277"/>
      <c r="BA434" s="277"/>
      <c r="BB434" s="277"/>
      <c r="BC434" s="277"/>
      <c r="BD434" s="277"/>
      <c r="BE434" s="277"/>
      <c r="BF434" s="277"/>
      <c r="BG434" s="277"/>
      <c r="BH434" s="277"/>
      <c r="BI434" s="277"/>
      <c r="BJ434" s="277"/>
      <c r="BK434" s="277"/>
      <c r="BL434" s="277"/>
      <c r="BM434" s="277"/>
      <c r="BN434" s="277"/>
      <c r="BO434" s="277"/>
      <c r="BP434" s="277"/>
      <c r="BQ434" s="277"/>
      <c r="BR434" s="277"/>
      <c r="BS434" s="277"/>
      <c r="BT434" s="277"/>
      <c r="BU434" s="277"/>
      <c r="BV434" s="277"/>
      <c r="BW434" s="277"/>
      <c r="BX434" s="277"/>
      <c r="BY434" s="277"/>
      <c r="BZ434" s="277"/>
      <c r="CA434" s="277"/>
      <c r="CB434" s="277"/>
      <c r="CC434" s="277"/>
      <c r="CD434" s="277"/>
      <c r="CE434" s="277"/>
      <c r="CF434" s="277"/>
      <c r="CG434" s="277"/>
      <c r="CH434" s="277"/>
      <c r="CI434" s="277"/>
      <c r="CJ434" s="277"/>
      <c r="CK434" s="277"/>
      <c r="CL434" s="277"/>
      <c r="CM434" s="277"/>
      <c r="CN434" s="277"/>
      <c r="CO434" s="277"/>
      <c r="CP434" s="277"/>
      <c r="CQ434" s="277"/>
      <c r="CR434" s="277"/>
      <c r="CS434" s="277"/>
      <c r="CT434" s="277"/>
      <c r="CU434" s="277"/>
      <c r="CV434" s="277"/>
      <c r="CW434" s="277"/>
      <c r="CX434" s="277"/>
      <c r="CY434" s="277"/>
      <c r="CZ434" s="277"/>
      <c r="DA434" s="277"/>
      <c r="DB434" s="277"/>
    </row>
    <row r="435" spans="1:106" s="293" customFormat="1" ht="12.75">
      <c r="A435" s="271"/>
      <c r="B435" s="271"/>
      <c r="C435" s="271"/>
      <c r="D435" s="271"/>
      <c r="E435" s="271"/>
      <c r="F435" s="271"/>
      <c r="G435" s="271" t="s">
        <v>4392</v>
      </c>
      <c r="H435" s="300">
        <v>2000</v>
      </c>
      <c r="I435" s="271"/>
      <c r="J435" s="271"/>
      <c r="K435" s="271"/>
      <c r="L435" s="271"/>
      <c r="M435" s="271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277"/>
      <c r="Y435" s="277"/>
      <c r="Z435" s="277"/>
      <c r="AA435" s="277"/>
      <c r="AB435" s="277"/>
      <c r="AC435" s="277"/>
      <c r="AD435" s="277"/>
      <c r="AE435" s="277"/>
      <c r="AF435" s="277"/>
      <c r="AG435" s="277"/>
      <c r="AH435" s="277"/>
      <c r="AI435" s="277"/>
      <c r="AJ435" s="277"/>
      <c r="AK435" s="277"/>
      <c r="AL435" s="277"/>
      <c r="AM435" s="277"/>
      <c r="AN435" s="277"/>
      <c r="AO435" s="277"/>
      <c r="AP435" s="277"/>
      <c r="AQ435" s="277"/>
      <c r="AR435" s="277"/>
      <c r="AS435" s="277"/>
      <c r="AT435" s="277"/>
      <c r="AU435" s="277"/>
      <c r="AV435" s="277"/>
      <c r="AW435" s="277"/>
      <c r="AX435" s="277"/>
      <c r="AY435" s="277"/>
      <c r="AZ435" s="277"/>
      <c r="BA435" s="277"/>
      <c r="BB435" s="277"/>
      <c r="BC435" s="277"/>
      <c r="BD435" s="277"/>
      <c r="BE435" s="277"/>
      <c r="BF435" s="277"/>
      <c r="BG435" s="277"/>
      <c r="BH435" s="277"/>
      <c r="BI435" s="277"/>
      <c r="BJ435" s="277"/>
      <c r="BK435" s="277"/>
      <c r="BL435" s="277"/>
      <c r="BM435" s="277"/>
      <c r="BN435" s="277"/>
      <c r="BO435" s="277"/>
      <c r="BP435" s="277"/>
      <c r="BQ435" s="277"/>
      <c r="BR435" s="277"/>
      <c r="BS435" s="277"/>
      <c r="BT435" s="277"/>
      <c r="BU435" s="277"/>
      <c r="BV435" s="277"/>
      <c r="BW435" s="277"/>
      <c r="BX435" s="277"/>
      <c r="BY435" s="277"/>
      <c r="BZ435" s="277"/>
      <c r="CA435" s="277"/>
      <c r="CB435" s="277"/>
      <c r="CC435" s="277"/>
      <c r="CD435" s="277"/>
      <c r="CE435" s="277"/>
      <c r="CF435" s="277"/>
      <c r="CG435" s="277"/>
      <c r="CH435" s="277"/>
      <c r="CI435" s="277"/>
      <c r="CJ435" s="277"/>
      <c r="CK435" s="277"/>
      <c r="CL435" s="277"/>
      <c r="CM435" s="277"/>
      <c r="CN435" s="277"/>
      <c r="CO435" s="277"/>
      <c r="CP435" s="277"/>
      <c r="CQ435" s="277"/>
      <c r="CR435" s="277"/>
      <c r="CS435" s="277"/>
      <c r="CT435" s="277"/>
      <c r="CU435" s="277"/>
      <c r="CV435" s="277"/>
      <c r="CW435" s="277"/>
      <c r="CX435" s="277"/>
      <c r="CY435" s="277"/>
      <c r="CZ435" s="277"/>
      <c r="DA435" s="277"/>
      <c r="DB435" s="277"/>
    </row>
    <row r="436" spans="1:106" s="293" customFormat="1" ht="25.5">
      <c r="A436" s="271">
        <v>268</v>
      </c>
      <c r="B436" s="271"/>
      <c r="C436" s="271" t="s">
        <v>6183</v>
      </c>
      <c r="D436" s="271" t="s">
        <v>5392</v>
      </c>
      <c r="E436" s="271" t="s">
        <v>6184</v>
      </c>
      <c r="F436" s="271" t="s">
        <v>6185</v>
      </c>
      <c r="G436" s="271" t="s">
        <v>5834</v>
      </c>
      <c r="H436" s="300">
        <v>4098</v>
      </c>
      <c r="I436" s="271"/>
      <c r="J436" s="271"/>
      <c r="K436" s="272">
        <v>42639</v>
      </c>
      <c r="L436" s="271" t="s">
        <v>6186</v>
      </c>
      <c r="M436" s="271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  <c r="X436" s="277"/>
      <c r="Y436" s="277"/>
      <c r="Z436" s="277"/>
      <c r="AA436" s="277"/>
      <c r="AB436" s="277"/>
      <c r="AC436" s="277"/>
      <c r="AD436" s="277"/>
      <c r="AE436" s="277"/>
      <c r="AF436" s="277"/>
      <c r="AG436" s="277"/>
      <c r="AH436" s="277"/>
      <c r="AI436" s="277"/>
      <c r="AJ436" s="277"/>
      <c r="AK436" s="277"/>
      <c r="AL436" s="277"/>
      <c r="AM436" s="277"/>
      <c r="AN436" s="277"/>
      <c r="AO436" s="277"/>
      <c r="AP436" s="277"/>
      <c r="AQ436" s="277"/>
      <c r="AR436" s="277"/>
      <c r="AS436" s="277"/>
      <c r="AT436" s="277"/>
      <c r="AU436" s="277"/>
      <c r="AV436" s="277"/>
      <c r="AW436" s="277"/>
      <c r="AX436" s="277"/>
      <c r="AY436" s="277"/>
      <c r="AZ436" s="277"/>
      <c r="BA436" s="277"/>
      <c r="BB436" s="277"/>
      <c r="BC436" s="277"/>
      <c r="BD436" s="277"/>
      <c r="BE436" s="277"/>
      <c r="BF436" s="277"/>
      <c r="BG436" s="277"/>
      <c r="BH436" s="277"/>
      <c r="BI436" s="277"/>
      <c r="BJ436" s="277"/>
      <c r="BK436" s="277"/>
      <c r="BL436" s="277"/>
      <c r="BM436" s="277"/>
      <c r="BN436" s="277"/>
      <c r="BO436" s="277"/>
      <c r="BP436" s="277"/>
      <c r="BQ436" s="277"/>
      <c r="BR436" s="277"/>
      <c r="BS436" s="277"/>
      <c r="BT436" s="277"/>
      <c r="BU436" s="277"/>
      <c r="BV436" s="277"/>
      <c r="BW436" s="277"/>
      <c r="BX436" s="277"/>
      <c r="BY436" s="277"/>
      <c r="BZ436" s="277"/>
      <c r="CA436" s="277"/>
      <c r="CB436" s="277"/>
      <c r="CC436" s="277"/>
      <c r="CD436" s="277"/>
      <c r="CE436" s="277"/>
      <c r="CF436" s="277"/>
      <c r="CG436" s="277"/>
      <c r="CH436" s="277"/>
      <c r="CI436" s="277"/>
      <c r="CJ436" s="277"/>
      <c r="CK436" s="277"/>
      <c r="CL436" s="277"/>
      <c r="CM436" s="277"/>
      <c r="CN436" s="277"/>
      <c r="CO436" s="277"/>
      <c r="CP436" s="277"/>
      <c r="CQ436" s="277"/>
      <c r="CR436" s="277"/>
      <c r="CS436" s="277"/>
      <c r="CT436" s="277"/>
      <c r="CU436" s="277"/>
      <c r="CV436" s="277"/>
      <c r="CW436" s="277"/>
      <c r="CX436" s="277"/>
      <c r="CY436" s="277"/>
      <c r="CZ436" s="277"/>
      <c r="DA436" s="277"/>
      <c r="DB436" s="277"/>
    </row>
    <row r="437" spans="1:106" s="293" customFormat="1" ht="25.5">
      <c r="A437" s="271">
        <v>269</v>
      </c>
      <c r="B437" s="271"/>
      <c r="C437" s="271" t="s">
        <v>6187</v>
      </c>
      <c r="D437" s="271" t="s">
        <v>5943</v>
      </c>
      <c r="E437" s="271" t="s">
        <v>6188</v>
      </c>
      <c r="F437" s="271" t="s">
        <v>6189</v>
      </c>
      <c r="G437" s="271" t="s">
        <v>977</v>
      </c>
      <c r="H437" s="300">
        <v>3000</v>
      </c>
      <c r="I437" s="271"/>
      <c r="J437" s="271"/>
      <c r="K437" s="272">
        <v>42639</v>
      </c>
      <c r="L437" s="271" t="s">
        <v>6190</v>
      </c>
      <c r="M437" s="271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  <c r="X437" s="277"/>
      <c r="Y437" s="277"/>
      <c r="Z437" s="277"/>
      <c r="AA437" s="277"/>
      <c r="AB437" s="277"/>
      <c r="AC437" s="277"/>
      <c r="AD437" s="277"/>
      <c r="AE437" s="277"/>
      <c r="AF437" s="277"/>
      <c r="AG437" s="277"/>
      <c r="AH437" s="277"/>
      <c r="AI437" s="277"/>
      <c r="AJ437" s="277"/>
      <c r="AK437" s="277"/>
      <c r="AL437" s="277"/>
      <c r="AM437" s="277"/>
      <c r="AN437" s="277"/>
      <c r="AO437" s="277"/>
      <c r="AP437" s="277"/>
      <c r="AQ437" s="277"/>
      <c r="AR437" s="277"/>
      <c r="AS437" s="277"/>
      <c r="AT437" s="277"/>
      <c r="AU437" s="277"/>
      <c r="AV437" s="277"/>
      <c r="AW437" s="277"/>
      <c r="AX437" s="277"/>
      <c r="AY437" s="277"/>
      <c r="AZ437" s="277"/>
      <c r="BA437" s="277"/>
      <c r="BB437" s="277"/>
      <c r="BC437" s="277"/>
      <c r="BD437" s="277"/>
      <c r="BE437" s="277"/>
      <c r="BF437" s="277"/>
      <c r="BG437" s="277"/>
      <c r="BH437" s="277"/>
      <c r="BI437" s="277"/>
      <c r="BJ437" s="277"/>
      <c r="BK437" s="277"/>
      <c r="BL437" s="277"/>
      <c r="BM437" s="277"/>
      <c r="BN437" s="277"/>
      <c r="BO437" s="277"/>
      <c r="BP437" s="277"/>
      <c r="BQ437" s="277"/>
      <c r="BR437" s="277"/>
      <c r="BS437" s="277"/>
      <c r="BT437" s="277"/>
      <c r="BU437" s="277"/>
      <c r="BV437" s="277"/>
      <c r="BW437" s="277"/>
      <c r="BX437" s="277"/>
      <c r="BY437" s="277"/>
      <c r="BZ437" s="277"/>
      <c r="CA437" s="277"/>
      <c r="CB437" s="277"/>
      <c r="CC437" s="277"/>
      <c r="CD437" s="277"/>
      <c r="CE437" s="277"/>
      <c r="CF437" s="277"/>
      <c r="CG437" s="277"/>
      <c r="CH437" s="277"/>
      <c r="CI437" s="277"/>
      <c r="CJ437" s="277"/>
      <c r="CK437" s="277"/>
      <c r="CL437" s="277"/>
      <c r="CM437" s="277"/>
      <c r="CN437" s="277"/>
      <c r="CO437" s="277"/>
      <c r="CP437" s="277"/>
      <c r="CQ437" s="277"/>
      <c r="CR437" s="277"/>
      <c r="CS437" s="277"/>
      <c r="CT437" s="277"/>
      <c r="CU437" s="277"/>
      <c r="CV437" s="277"/>
      <c r="CW437" s="277"/>
      <c r="CX437" s="277"/>
      <c r="CY437" s="277"/>
      <c r="CZ437" s="277"/>
      <c r="DA437" s="277"/>
      <c r="DB437" s="277"/>
    </row>
    <row r="438" spans="1:106" s="293" customFormat="1" ht="25.5">
      <c r="A438" s="271"/>
      <c r="B438" s="271"/>
      <c r="C438" s="271" t="s">
        <v>6191</v>
      </c>
      <c r="D438" s="271" t="s">
        <v>5943</v>
      </c>
      <c r="E438" s="271"/>
      <c r="F438" s="271"/>
      <c r="G438" s="271" t="s">
        <v>989</v>
      </c>
      <c r="H438" s="300">
        <v>200</v>
      </c>
      <c r="I438" s="271"/>
      <c r="J438" s="271"/>
      <c r="K438" s="271"/>
      <c r="L438" s="271"/>
      <c r="M438" s="271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  <c r="X438" s="277"/>
      <c r="Y438" s="277"/>
      <c r="Z438" s="277"/>
      <c r="AA438" s="277"/>
      <c r="AB438" s="277"/>
      <c r="AC438" s="277"/>
      <c r="AD438" s="277"/>
      <c r="AE438" s="277"/>
      <c r="AF438" s="277"/>
      <c r="AG438" s="277"/>
      <c r="AH438" s="277"/>
      <c r="AI438" s="277"/>
      <c r="AJ438" s="277"/>
      <c r="AK438" s="277"/>
      <c r="AL438" s="277"/>
      <c r="AM438" s="277"/>
      <c r="AN438" s="277"/>
      <c r="AO438" s="277"/>
      <c r="AP438" s="277"/>
      <c r="AQ438" s="277"/>
      <c r="AR438" s="277"/>
      <c r="AS438" s="277"/>
      <c r="AT438" s="277"/>
      <c r="AU438" s="277"/>
      <c r="AV438" s="277"/>
      <c r="AW438" s="277"/>
      <c r="AX438" s="277"/>
      <c r="AY438" s="277"/>
      <c r="AZ438" s="277"/>
      <c r="BA438" s="277"/>
      <c r="BB438" s="277"/>
      <c r="BC438" s="277"/>
      <c r="BD438" s="277"/>
      <c r="BE438" s="277"/>
      <c r="BF438" s="277"/>
      <c r="BG438" s="277"/>
      <c r="BH438" s="277"/>
      <c r="BI438" s="277"/>
      <c r="BJ438" s="277"/>
      <c r="BK438" s="277"/>
      <c r="BL438" s="277"/>
      <c r="BM438" s="277"/>
      <c r="BN438" s="277"/>
      <c r="BO438" s="277"/>
      <c r="BP438" s="277"/>
      <c r="BQ438" s="277"/>
      <c r="BR438" s="277"/>
      <c r="BS438" s="277"/>
      <c r="BT438" s="277"/>
      <c r="BU438" s="277"/>
      <c r="BV438" s="277"/>
      <c r="BW438" s="277"/>
      <c r="BX438" s="277"/>
      <c r="BY438" s="277"/>
      <c r="BZ438" s="277"/>
      <c r="CA438" s="277"/>
      <c r="CB438" s="277"/>
      <c r="CC438" s="277"/>
      <c r="CD438" s="277"/>
      <c r="CE438" s="277"/>
      <c r="CF438" s="277"/>
      <c r="CG438" s="277"/>
      <c r="CH438" s="277"/>
      <c r="CI438" s="277"/>
      <c r="CJ438" s="277"/>
      <c r="CK438" s="277"/>
      <c r="CL438" s="277"/>
      <c r="CM438" s="277"/>
      <c r="CN438" s="277"/>
      <c r="CO438" s="277"/>
      <c r="CP438" s="277"/>
      <c r="CQ438" s="277"/>
      <c r="CR438" s="277"/>
      <c r="CS438" s="277"/>
      <c r="CT438" s="277"/>
      <c r="CU438" s="277"/>
      <c r="CV438" s="277"/>
      <c r="CW438" s="277"/>
      <c r="CX438" s="277"/>
      <c r="CY438" s="277"/>
      <c r="CZ438" s="277"/>
      <c r="DA438" s="277"/>
      <c r="DB438" s="277"/>
    </row>
    <row r="439" spans="1:106" s="293" customFormat="1" ht="12.75">
      <c r="A439" s="271"/>
      <c r="B439" s="271"/>
      <c r="C439" s="271"/>
      <c r="D439" s="271"/>
      <c r="E439" s="271"/>
      <c r="F439" s="271"/>
      <c r="G439" s="271" t="s">
        <v>977</v>
      </c>
      <c r="H439" s="300">
        <v>3000</v>
      </c>
      <c r="I439" s="271"/>
      <c r="J439" s="271"/>
      <c r="K439" s="271"/>
      <c r="L439" s="271"/>
      <c r="M439" s="271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  <c r="X439" s="277"/>
      <c r="Y439" s="277"/>
      <c r="Z439" s="277"/>
      <c r="AA439" s="277"/>
      <c r="AB439" s="277"/>
      <c r="AC439" s="277"/>
      <c r="AD439" s="277"/>
      <c r="AE439" s="277"/>
      <c r="AF439" s="277"/>
      <c r="AG439" s="277"/>
      <c r="AH439" s="277"/>
      <c r="AI439" s="277"/>
      <c r="AJ439" s="277"/>
      <c r="AK439" s="277"/>
      <c r="AL439" s="277"/>
      <c r="AM439" s="277"/>
      <c r="AN439" s="277"/>
      <c r="AO439" s="277"/>
      <c r="AP439" s="277"/>
      <c r="AQ439" s="277"/>
      <c r="AR439" s="277"/>
      <c r="AS439" s="277"/>
      <c r="AT439" s="277"/>
      <c r="AU439" s="277"/>
      <c r="AV439" s="277"/>
      <c r="AW439" s="277"/>
      <c r="AX439" s="277"/>
      <c r="AY439" s="277"/>
      <c r="AZ439" s="277"/>
      <c r="BA439" s="277"/>
      <c r="BB439" s="277"/>
      <c r="BC439" s="277"/>
      <c r="BD439" s="277"/>
      <c r="BE439" s="277"/>
      <c r="BF439" s="277"/>
      <c r="BG439" s="277"/>
      <c r="BH439" s="277"/>
      <c r="BI439" s="277"/>
      <c r="BJ439" s="277"/>
      <c r="BK439" s="277"/>
      <c r="BL439" s="277"/>
      <c r="BM439" s="277"/>
      <c r="BN439" s="277"/>
      <c r="BO439" s="277"/>
      <c r="BP439" s="277"/>
      <c r="BQ439" s="277"/>
      <c r="BR439" s="277"/>
      <c r="BS439" s="277"/>
      <c r="BT439" s="277"/>
      <c r="BU439" s="277"/>
      <c r="BV439" s="277"/>
      <c r="BW439" s="277"/>
      <c r="BX439" s="277"/>
      <c r="BY439" s="277"/>
      <c r="BZ439" s="277"/>
      <c r="CA439" s="277"/>
      <c r="CB439" s="277"/>
      <c r="CC439" s="277"/>
      <c r="CD439" s="277"/>
      <c r="CE439" s="277"/>
      <c r="CF439" s="277"/>
      <c r="CG439" s="277"/>
      <c r="CH439" s="277"/>
      <c r="CI439" s="277"/>
      <c r="CJ439" s="277"/>
      <c r="CK439" s="277"/>
      <c r="CL439" s="277"/>
      <c r="CM439" s="277"/>
      <c r="CN439" s="277"/>
      <c r="CO439" s="277"/>
      <c r="CP439" s="277"/>
      <c r="CQ439" s="277"/>
      <c r="CR439" s="277"/>
      <c r="CS439" s="277"/>
      <c r="CT439" s="277"/>
      <c r="CU439" s="277"/>
      <c r="CV439" s="277"/>
      <c r="CW439" s="277"/>
      <c r="CX439" s="277"/>
      <c r="CY439" s="277"/>
      <c r="CZ439" s="277"/>
      <c r="DA439" s="277"/>
      <c r="DB439" s="277"/>
    </row>
    <row r="440" spans="1:106" s="293" customFormat="1" ht="25.5">
      <c r="A440" s="271"/>
      <c r="B440" s="271"/>
      <c r="C440" s="271" t="s">
        <v>6192</v>
      </c>
      <c r="D440" s="271" t="s">
        <v>5943</v>
      </c>
      <c r="E440" s="271"/>
      <c r="F440" s="271"/>
      <c r="G440" s="271" t="s">
        <v>989</v>
      </c>
      <c r="H440" s="300">
        <v>200</v>
      </c>
      <c r="I440" s="271"/>
      <c r="J440" s="271"/>
      <c r="K440" s="271"/>
      <c r="L440" s="271"/>
      <c r="M440" s="271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277"/>
      <c r="Y440" s="277"/>
      <c r="Z440" s="277"/>
      <c r="AA440" s="277"/>
      <c r="AB440" s="277"/>
      <c r="AC440" s="277"/>
      <c r="AD440" s="277"/>
      <c r="AE440" s="277"/>
      <c r="AF440" s="277"/>
      <c r="AG440" s="277"/>
      <c r="AH440" s="277"/>
      <c r="AI440" s="277"/>
      <c r="AJ440" s="277"/>
      <c r="AK440" s="277"/>
      <c r="AL440" s="277"/>
      <c r="AM440" s="277"/>
      <c r="AN440" s="277"/>
      <c r="AO440" s="277"/>
      <c r="AP440" s="277"/>
      <c r="AQ440" s="277"/>
      <c r="AR440" s="277"/>
      <c r="AS440" s="277"/>
      <c r="AT440" s="277"/>
      <c r="AU440" s="277"/>
      <c r="AV440" s="277"/>
      <c r="AW440" s="277"/>
      <c r="AX440" s="277"/>
      <c r="AY440" s="277"/>
      <c r="AZ440" s="277"/>
      <c r="BA440" s="277"/>
      <c r="BB440" s="277"/>
      <c r="BC440" s="277"/>
      <c r="BD440" s="277"/>
      <c r="BE440" s="277"/>
      <c r="BF440" s="277"/>
      <c r="BG440" s="277"/>
      <c r="BH440" s="277"/>
      <c r="BI440" s="277"/>
      <c r="BJ440" s="277"/>
      <c r="BK440" s="277"/>
      <c r="BL440" s="277"/>
      <c r="BM440" s="277"/>
      <c r="BN440" s="277"/>
      <c r="BO440" s="277"/>
      <c r="BP440" s="277"/>
      <c r="BQ440" s="277"/>
      <c r="BR440" s="277"/>
      <c r="BS440" s="277"/>
      <c r="BT440" s="277"/>
      <c r="BU440" s="277"/>
      <c r="BV440" s="277"/>
      <c r="BW440" s="277"/>
      <c r="BX440" s="277"/>
      <c r="BY440" s="277"/>
      <c r="BZ440" s="277"/>
      <c r="CA440" s="277"/>
      <c r="CB440" s="277"/>
      <c r="CC440" s="277"/>
      <c r="CD440" s="277"/>
      <c r="CE440" s="277"/>
      <c r="CF440" s="277"/>
      <c r="CG440" s="277"/>
      <c r="CH440" s="277"/>
      <c r="CI440" s="277"/>
      <c r="CJ440" s="277"/>
      <c r="CK440" s="277"/>
      <c r="CL440" s="277"/>
      <c r="CM440" s="277"/>
      <c r="CN440" s="277"/>
      <c r="CO440" s="277"/>
      <c r="CP440" s="277"/>
      <c r="CQ440" s="277"/>
      <c r="CR440" s="277"/>
      <c r="CS440" s="277"/>
      <c r="CT440" s="277"/>
      <c r="CU440" s="277"/>
      <c r="CV440" s="277"/>
      <c r="CW440" s="277"/>
      <c r="CX440" s="277"/>
      <c r="CY440" s="277"/>
      <c r="CZ440" s="277"/>
      <c r="DA440" s="277"/>
      <c r="DB440" s="277"/>
    </row>
    <row r="441" spans="1:106" s="293" customFormat="1" ht="12.75">
      <c r="A441" s="271"/>
      <c r="B441" s="271"/>
      <c r="C441" s="271"/>
      <c r="D441" s="271"/>
      <c r="E441" s="271"/>
      <c r="F441" s="271"/>
      <c r="G441" s="271" t="s">
        <v>977</v>
      </c>
      <c r="H441" s="300">
        <v>3000</v>
      </c>
      <c r="I441" s="271"/>
      <c r="J441" s="271"/>
      <c r="K441" s="271"/>
      <c r="L441" s="271"/>
      <c r="M441" s="271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277"/>
      <c r="Y441" s="277"/>
      <c r="Z441" s="277"/>
      <c r="AA441" s="277"/>
      <c r="AB441" s="277"/>
      <c r="AC441" s="277"/>
      <c r="AD441" s="277"/>
      <c r="AE441" s="277"/>
      <c r="AF441" s="277"/>
      <c r="AG441" s="277"/>
      <c r="AH441" s="277"/>
      <c r="AI441" s="277"/>
      <c r="AJ441" s="277"/>
      <c r="AK441" s="277"/>
      <c r="AL441" s="277"/>
      <c r="AM441" s="277"/>
      <c r="AN441" s="277"/>
      <c r="AO441" s="277"/>
      <c r="AP441" s="277"/>
      <c r="AQ441" s="277"/>
      <c r="AR441" s="277"/>
      <c r="AS441" s="277"/>
      <c r="AT441" s="277"/>
      <c r="AU441" s="277"/>
      <c r="AV441" s="277"/>
      <c r="AW441" s="277"/>
      <c r="AX441" s="277"/>
      <c r="AY441" s="277"/>
      <c r="AZ441" s="277"/>
      <c r="BA441" s="277"/>
      <c r="BB441" s="277"/>
      <c r="BC441" s="277"/>
      <c r="BD441" s="277"/>
      <c r="BE441" s="277"/>
      <c r="BF441" s="277"/>
      <c r="BG441" s="277"/>
      <c r="BH441" s="277"/>
      <c r="BI441" s="277"/>
      <c r="BJ441" s="277"/>
      <c r="BK441" s="277"/>
      <c r="BL441" s="277"/>
      <c r="BM441" s="277"/>
      <c r="BN441" s="277"/>
      <c r="BO441" s="277"/>
      <c r="BP441" s="277"/>
      <c r="BQ441" s="277"/>
      <c r="BR441" s="277"/>
      <c r="BS441" s="277"/>
      <c r="BT441" s="277"/>
      <c r="BU441" s="277"/>
      <c r="BV441" s="277"/>
      <c r="BW441" s="277"/>
      <c r="BX441" s="277"/>
      <c r="BY441" s="277"/>
      <c r="BZ441" s="277"/>
      <c r="CA441" s="277"/>
      <c r="CB441" s="277"/>
      <c r="CC441" s="277"/>
      <c r="CD441" s="277"/>
      <c r="CE441" s="277"/>
      <c r="CF441" s="277"/>
      <c r="CG441" s="277"/>
      <c r="CH441" s="277"/>
      <c r="CI441" s="277"/>
      <c r="CJ441" s="277"/>
      <c r="CK441" s="277"/>
      <c r="CL441" s="277"/>
      <c r="CM441" s="277"/>
      <c r="CN441" s="277"/>
      <c r="CO441" s="277"/>
      <c r="CP441" s="277"/>
      <c r="CQ441" s="277"/>
      <c r="CR441" s="277"/>
      <c r="CS441" s="277"/>
      <c r="CT441" s="277"/>
      <c r="CU441" s="277"/>
      <c r="CV441" s="277"/>
      <c r="CW441" s="277"/>
      <c r="CX441" s="277"/>
      <c r="CY441" s="277"/>
      <c r="CZ441" s="277"/>
      <c r="DA441" s="277"/>
      <c r="DB441" s="277"/>
    </row>
    <row r="442" spans="1:106" s="293" customFormat="1" ht="25.5">
      <c r="A442" s="271"/>
      <c r="B442" s="271"/>
      <c r="C442" s="271" t="s">
        <v>6193</v>
      </c>
      <c r="D442" s="271" t="s">
        <v>5943</v>
      </c>
      <c r="E442" s="271"/>
      <c r="F442" s="271"/>
      <c r="G442" s="271" t="s">
        <v>977</v>
      </c>
      <c r="H442" s="300">
        <v>3000</v>
      </c>
      <c r="I442" s="271"/>
      <c r="J442" s="271"/>
      <c r="K442" s="271"/>
      <c r="L442" s="271"/>
      <c r="M442" s="271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  <c r="X442" s="277"/>
      <c r="Y442" s="277"/>
      <c r="Z442" s="277"/>
      <c r="AA442" s="277"/>
      <c r="AB442" s="277"/>
      <c r="AC442" s="277"/>
      <c r="AD442" s="277"/>
      <c r="AE442" s="277"/>
      <c r="AF442" s="277"/>
      <c r="AG442" s="277"/>
      <c r="AH442" s="277"/>
      <c r="AI442" s="277"/>
      <c r="AJ442" s="277"/>
      <c r="AK442" s="277"/>
      <c r="AL442" s="277"/>
      <c r="AM442" s="277"/>
      <c r="AN442" s="277"/>
      <c r="AO442" s="277"/>
      <c r="AP442" s="277"/>
      <c r="AQ442" s="277"/>
      <c r="AR442" s="277"/>
      <c r="AS442" s="277"/>
      <c r="AT442" s="277"/>
      <c r="AU442" s="277"/>
      <c r="AV442" s="277"/>
      <c r="AW442" s="277"/>
      <c r="AX442" s="277"/>
      <c r="AY442" s="277"/>
      <c r="AZ442" s="277"/>
      <c r="BA442" s="277"/>
      <c r="BB442" s="277"/>
      <c r="BC442" s="277"/>
      <c r="BD442" s="277"/>
      <c r="BE442" s="277"/>
      <c r="BF442" s="277"/>
      <c r="BG442" s="277"/>
      <c r="BH442" s="277"/>
      <c r="BI442" s="277"/>
      <c r="BJ442" s="277"/>
      <c r="BK442" s="277"/>
      <c r="BL442" s="277"/>
      <c r="BM442" s="277"/>
      <c r="BN442" s="277"/>
      <c r="BO442" s="277"/>
      <c r="BP442" s="277"/>
      <c r="BQ442" s="277"/>
      <c r="BR442" s="277"/>
      <c r="BS442" s="277"/>
      <c r="BT442" s="277"/>
      <c r="BU442" s="277"/>
      <c r="BV442" s="277"/>
      <c r="BW442" s="277"/>
      <c r="BX442" s="277"/>
      <c r="BY442" s="277"/>
      <c r="BZ442" s="277"/>
      <c r="CA442" s="277"/>
      <c r="CB442" s="277"/>
      <c r="CC442" s="277"/>
      <c r="CD442" s="277"/>
      <c r="CE442" s="277"/>
      <c r="CF442" s="277"/>
      <c r="CG442" s="277"/>
      <c r="CH442" s="277"/>
      <c r="CI442" s="277"/>
      <c r="CJ442" s="277"/>
      <c r="CK442" s="277"/>
      <c r="CL442" s="277"/>
      <c r="CM442" s="277"/>
      <c r="CN442" s="277"/>
      <c r="CO442" s="277"/>
      <c r="CP442" s="277"/>
      <c r="CQ442" s="277"/>
      <c r="CR442" s="277"/>
      <c r="CS442" s="277"/>
      <c r="CT442" s="277"/>
      <c r="CU442" s="277"/>
      <c r="CV442" s="277"/>
      <c r="CW442" s="277"/>
      <c r="CX442" s="277"/>
      <c r="CY442" s="277"/>
      <c r="CZ442" s="277"/>
      <c r="DA442" s="277"/>
      <c r="DB442" s="277"/>
    </row>
    <row r="443" spans="1:106" s="293" customFormat="1" ht="12.75">
      <c r="A443" s="271"/>
      <c r="B443" s="271"/>
      <c r="C443" s="271" t="s">
        <v>6194</v>
      </c>
      <c r="D443" s="271" t="s">
        <v>5943</v>
      </c>
      <c r="E443" s="271"/>
      <c r="F443" s="271"/>
      <c r="G443" s="271" t="s">
        <v>989</v>
      </c>
      <c r="H443" s="300">
        <v>200</v>
      </c>
      <c r="I443" s="271"/>
      <c r="J443" s="271"/>
      <c r="K443" s="271"/>
      <c r="L443" s="271"/>
      <c r="M443" s="271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  <c r="X443" s="277"/>
      <c r="Y443" s="277"/>
      <c r="Z443" s="277"/>
      <c r="AA443" s="277"/>
      <c r="AB443" s="277"/>
      <c r="AC443" s="277"/>
      <c r="AD443" s="277"/>
      <c r="AE443" s="277"/>
      <c r="AF443" s="277"/>
      <c r="AG443" s="277"/>
      <c r="AH443" s="277"/>
      <c r="AI443" s="277"/>
      <c r="AJ443" s="277"/>
      <c r="AK443" s="277"/>
      <c r="AL443" s="277"/>
      <c r="AM443" s="277"/>
      <c r="AN443" s="277"/>
      <c r="AO443" s="277"/>
      <c r="AP443" s="277"/>
      <c r="AQ443" s="277"/>
      <c r="AR443" s="277"/>
      <c r="AS443" s="277"/>
      <c r="AT443" s="277"/>
      <c r="AU443" s="277"/>
      <c r="AV443" s="277"/>
      <c r="AW443" s="277"/>
      <c r="AX443" s="277"/>
      <c r="AY443" s="277"/>
      <c r="AZ443" s="277"/>
      <c r="BA443" s="277"/>
      <c r="BB443" s="277"/>
      <c r="BC443" s="277"/>
      <c r="BD443" s="277"/>
      <c r="BE443" s="277"/>
      <c r="BF443" s="277"/>
      <c r="BG443" s="277"/>
      <c r="BH443" s="277"/>
      <c r="BI443" s="277"/>
      <c r="BJ443" s="277"/>
      <c r="BK443" s="277"/>
      <c r="BL443" s="277"/>
      <c r="BM443" s="277"/>
      <c r="BN443" s="277"/>
      <c r="BO443" s="277"/>
      <c r="BP443" s="277"/>
      <c r="BQ443" s="277"/>
      <c r="BR443" s="277"/>
      <c r="BS443" s="277"/>
      <c r="BT443" s="277"/>
      <c r="BU443" s="277"/>
      <c r="BV443" s="277"/>
      <c r="BW443" s="277"/>
      <c r="BX443" s="277"/>
      <c r="BY443" s="277"/>
      <c r="BZ443" s="277"/>
      <c r="CA443" s="277"/>
      <c r="CB443" s="277"/>
      <c r="CC443" s="277"/>
      <c r="CD443" s="277"/>
      <c r="CE443" s="277"/>
      <c r="CF443" s="277"/>
      <c r="CG443" s="277"/>
      <c r="CH443" s="277"/>
      <c r="CI443" s="277"/>
      <c r="CJ443" s="277"/>
      <c r="CK443" s="277"/>
      <c r="CL443" s="277"/>
      <c r="CM443" s="277"/>
      <c r="CN443" s="277"/>
      <c r="CO443" s="277"/>
      <c r="CP443" s="277"/>
      <c r="CQ443" s="277"/>
      <c r="CR443" s="277"/>
      <c r="CS443" s="277"/>
      <c r="CT443" s="277"/>
      <c r="CU443" s="277"/>
      <c r="CV443" s="277"/>
      <c r="CW443" s="277"/>
      <c r="CX443" s="277"/>
      <c r="CY443" s="277"/>
      <c r="CZ443" s="277"/>
      <c r="DA443" s="277"/>
      <c r="DB443" s="277"/>
    </row>
    <row r="444" spans="1:106" s="293" customFormat="1" ht="12.75">
      <c r="A444" s="271"/>
      <c r="B444" s="271"/>
      <c r="C444" s="271"/>
      <c r="D444" s="271"/>
      <c r="E444" s="271"/>
      <c r="F444" s="271"/>
      <c r="G444" s="271" t="s">
        <v>977</v>
      </c>
      <c r="H444" s="300">
        <v>3000</v>
      </c>
      <c r="I444" s="271"/>
      <c r="J444" s="271"/>
      <c r="K444" s="271"/>
      <c r="L444" s="271"/>
      <c r="M444" s="271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  <c r="X444" s="277"/>
      <c r="Y444" s="277"/>
      <c r="Z444" s="277"/>
      <c r="AA444" s="277"/>
      <c r="AB444" s="277"/>
      <c r="AC444" s="277"/>
      <c r="AD444" s="277"/>
      <c r="AE444" s="277"/>
      <c r="AF444" s="277"/>
      <c r="AG444" s="277"/>
      <c r="AH444" s="277"/>
      <c r="AI444" s="277"/>
      <c r="AJ444" s="277"/>
      <c r="AK444" s="277"/>
      <c r="AL444" s="277"/>
      <c r="AM444" s="277"/>
      <c r="AN444" s="277"/>
      <c r="AO444" s="277"/>
      <c r="AP444" s="277"/>
      <c r="AQ444" s="277"/>
      <c r="AR444" s="277"/>
      <c r="AS444" s="277"/>
      <c r="AT444" s="277"/>
      <c r="AU444" s="277"/>
      <c r="AV444" s="277"/>
      <c r="AW444" s="277"/>
      <c r="AX444" s="277"/>
      <c r="AY444" s="277"/>
      <c r="AZ444" s="277"/>
      <c r="BA444" s="277"/>
      <c r="BB444" s="277"/>
      <c r="BC444" s="277"/>
      <c r="BD444" s="277"/>
      <c r="BE444" s="277"/>
      <c r="BF444" s="277"/>
      <c r="BG444" s="277"/>
      <c r="BH444" s="277"/>
      <c r="BI444" s="277"/>
      <c r="BJ444" s="277"/>
      <c r="BK444" s="277"/>
      <c r="BL444" s="277"/>
      <c r="BM444" s="277"/>
      <c r="BN444" s="277"/>
      <c r="BO444" s="277"/>
      <c r="BP444" s="277"/>
      <c r="BQ444" s="277"/>
      <c r="BR444" s="277"/>
      <c r="BS444" s="277"/>
      <c r="BT444" s="277"/>
      <c r="BU444" s="277"/>
      <c r="BV444" s="277"/>
      <c r="BW444" s="277"/>
      <c r="BX444" s="277"/>
      <c r="BY444" s="277"/>
      <c r="BZ444" s="277"/>
      <c r="CA444" s="277"/>
      <c r="CB444" s="277"/>
      <c r="CC444" s="277"/>
      <c r="CD444" s="277"/>
      <c r="CE444" s="277"/>
      <c r="CF444" s="277"/>
      <c r="CG444" s="277"/>
      <c r="CH444" s="277"/>
      <c r="CI444" s="277"/>
      <c r="CJ444" s="277"/>
      <c r="CK444" s="277"/>
      <c r="CL444" s="277"/>
      <c r="CM444" s="277"/>
      <c r="CN444" s="277"/>
      <c r="CO444" s="277"/>
      <c r="CP444" s="277"/>
      <c r="CQ444" s="277"/>
      <c r="CR444" s="277"/>
      <c r="CS444" s="277"/>
      <c r="CT444" s="277"/>
      <c r="CU444" s="277"/>
      <c r="CV444" s="277"/>
      <c r="CW444" s="277"/>
      <c r="CX444" s="277"/>
      <c r="CY444" s="277"/>
      <c r="CZ444" s="277"/>
      <c r="DA444" s="277"/>
      <c r="DB444" s="277"/>
    </row>
    <row r="445" spans="1:106" s="293" customFormat="1" ht="25.5">
      <c r="A445" s="271">
        <v>270</v>
      </c>
      <c r="B445" s="271"/>
      <c r="C445" s="271" t="s">
        <v>6195</v>
      </c>
      <c r="D445" s="271" t="s">
        <v>5943</v>
      </c>
      <c r="E445" s="271" t="s">
        <v>6196</v>
      </c>
      <c r="F445" s="271" t="s">
        <v>6197</v>
      </c>
      <c r="G445" s="271" t="s">
        <v>977</v>
      </c>
      <c r="H445" s="300">
        <v>2900</v>
      </c>
      <c r="I445" s="271"/>
      <c r="J445" s="271"/>
      <c r="K445" s="272">
        <v>42639</v>
      </c>
      <c r="L445" s="271" t="s">
        <v>6198</v>
      </c>
      <c r="M445" s="271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  <c r="X445" s="277"/>
      <c r="Y445" s="277"/>
      <c r="Z445" s="277"/>
      <c r="AA445" s="277"/>
      <c r="AB445" s="277"/>
      <c r="AC445" s="277"/>
      <c r="AD445" s="277"/>
      <c r="AE445" s="277"/>
      <c r="AF445" s="277"/>
      <c r="AG445" s="277"/>
      <c r="AH445" s="277"/>
      <c r="AI445" s="277"/>
      <c r="AJ445" s="277"/>
      <c r="AK445" s="277"/>
      <c r="AL445" s="277"/>
      <c r="AM445" s="277"/>
      <c r="AN445" s="277"/>
      <c r="AO445" s="277"/>
      <c r="AP445" s="277"/>
      <c r="AQ445" s="277"/>
      <c r="AR445" s="277"/>
      <c r="AS445" s="277"/>
      <c r="AT445" s="277"/>
      <c r="AU445" s="277"/>
      <c r="AV445" s="277"/>
      <c r="AW445" s="277"/>
      <c r="AX445" s="277"/>
      <c r="AY445" s="277"/>
      <c r="AZ445" s="277"/>
      <c r="BA445" s="277"/>
      <c r="BB445" s="277"/>
      <c r="BC445" s="277"/>
      <c r="BD445" s="277"/>
      <c r="BE445" s="277"/>
      <c r="BF445" s="277"/>
      <c r="BG445" s="277"/>
      <c r="BH445" s="277"/>
      <c r="BI445" s="277"/>
      <c r="BJ445" s="277"/>
      <c r="BK445" s="277"/>
      <c r="BL445" s="277"/>
      <c r="BM445" s="277"/>
      <c r="BN445" s="277"/>
      <c r="BO445" s="277"/>
      <c r="BP445" s="277"/>
      <c r="BQ445" s="277"/>
      <c r="BR445" s="277"/>
      <c r="BS445" s="277"/>
      <c r="BT445" s="277"/>
      <c r="BU445" s="277"/>
      <c r="BV445" s="277"/>
      <c r="BW445" s="277"/>
      <c r="BX445" s="277"/>
      <c r="BY445" s="277"/>
      <c r="BZ445" s="277"/>
      <c r="CA445" s="277"/>
      <c r="CB445" s="277"/>
      <c r="CC445" s="277"/>
      <c r="CD445" s="277"/>
      <c r="CE445" s="277"/>
      <c r="CF445" s="277"/>
      <c r="CG445" s="277"/>
      <c r="CH445" s="277"/>
      <c r="CI445" s="277"/>
      <c r="CJ445" s="277"/>
      <c r="CK445" s="277"/>
      <c r="CL445" s="277"/>
      <c r="CM445" s="277"/>
      <c r="CN445" s="277"/>
      <c r="CO445" s="277"/>
      <c r="CP445" s="277"/>
      <c r="CQ445" s="277"/>
      <c r="CR445" s="277"/>
      <c r="CS445" s="277"/>
      <c r="CT445" s="277"/>
      <c r="CU445" s="277"/>
      <c r="CV445" s="277"/>
      <c r="CW445" s="277"/>
      <c r="CX445" s="277"/>
      <c r="CY445" s="277"/>
      <c r="CZ445" s="277"/>
      <c r="DA445" s="277"/>
      <c r="DB445" s="277"/>
    </row>
    <row r="446" spans="1:106" s="293" customFormat="1" ht="25.5">
      <c r="A446" s="271"/>
      <c r="B446" s="271"/>
      <c r="C446" s="271" t="s">
        <v>6199</v>
      </c>
      <c r="D446" s="271" t="s">
        <v>5943</v>
      </c>
      <c r="E446" s="271"/>
      <c r="F446" s="271"/>
      <c r="G446" s="271" t="s">
        <v>989</v>
      </c>
      <c r="H446" s="300">
        <v>200</v>
      </c>
      <c r="I446" s="271"/>
      <c r="J446" s="271"/>
      <c r="K446" s="271"/>
      <c r="L446" s="271"/>
      <c r="M446" s="271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  <c r="X446" s="277"/>
      <c r="Y446" s="277"/>
      <c r="Z446" s="277"/>
      <c r="AA446" s="277"/>
      <c r="AB446" s="277"/>
      <c r="AC446" s="277"/>
      <c r="AD446" s="277"/>
      <c r="AE446" s="277"/>
      <c r="AF446" s="277"/>
      <c r="AG446" s="277"/>
      <c r="AH446" s="277"/>
      <c r="AI446" s="277"/>
      <c r="AJ446" s="277"/>
      <c r="AK446" s="277"/>
      <c r="AL446" s="277"/>
      <c r="AM446" s="277"/>
      <c r="AN446" s="277"/>
      <c r="AO446" s="277"/>
      <c r="AP446" s="277"/>
      <c r="AQ446" s="277"/>
      <c r="AR446" s="277"/>
      <c r="AS446" s="277"/>
      <c r="AT446" s="277"/>
      <c r="AU446" s="277"/>
      <c r="AV446" s="277"/>
      <c r="AW446" s="277"/>
      <c r="AX446" s="277"/>
      <c r="AY446" s="277"/>
      <c r="AZ446" s="277"/>
      <c r="BA446" s="277"/>
      <c r="BB446" s="277"/>
      <c r="BC446" s="277"/>
      <c r="BD446" s="277"/>
      <c r="BE446" s="277"/>
      <c r="BF446" s="277"/>
      <c r="BG446" s="277"/>
      <c r="BH446" s="277"/>
      <c r="BI446" s="277"/>
      <c r="BJ446" s="277"/>
      <c r="BK446" s="277"/>
      <c r="BL446" s="277"/>
      <c r="BM446" s="277"/>
      <c r="BN446" s="277"/>
      <c r="BO446" s="277"/>
      <c r="BP446" s="277"/>
      <c r="BQ446" s="277"/>
      <c r="BR446" s="277"/>
      <c r="BS446" s="277"/>
      <c r="BT446" s="277"/>
      <c r="BU446" s="277"/>
      <c r="BV446" s="277"/>
      <c r="BW446" s="277"/>
      <c r="BX446" s="277"/>
      <c r="BY446" s="277"/>
      <c r="BZ446" s="277"/>
      <c r="CA446" s="277"/>
      <c r="CB446" s="277"/>
      <c r="CC446" s="277"/>
      <c r="CD446" s="277"/>
      <c r="CE446" s="277"/>
      <c r="CF446" s="277"/>
      <c r="CG446" s="277"/>
      <c r="CH446" s="277"/>
      <c r="CI446" s="277"/>
      <c r="CJ446" s="277"/>
      <c r="CK446" s="277"/>
      <c r="CL446" s="277"/>
      <c r="CM446" s="277"/>
      <c r="CN446" s="277"/>
      <c r="CO446" s="277"/>
      <c r="CP446" s="277"/>
      <c r="CQ446" s="277"/>
      <c r="CR446" s="277"/>
      <c r="CS446" s="277"/>
      <c r="CT446" s="277"/>
      <c r="CU446" s="277"/>
      <c r="CV446" s="277"/>
      <c r="CW446" s="277"/>
      <c r="CX446" s="277"/>
      <c r="CY446" s="277"/>
      <c r="CZ446" s="277"/>
      <c r="DA446" s="277"/>
      <c r="DB446" s="277"/>
    </row>
    <row r="447" spans="1:106" s="293" customFormat="1" ht="12.75">
      <c r="A447" s="271"/>
      <c r="B447" s="271"/>
      <c r="C447" s="271"/>
      <c r="D447" s="271"/>
      <c r="E447" s="271"/>
      <c r="F447" s="271"/>
      <c r="G447" s="271" t="s">
        <v>977</v>
      </c>
      <c r="H447" s="300">
        <v>5000</v>
      </c>
      <c r="I447" s="271"/>
      <c r="J447" s="271"/>
      <c r="K447" s="271"/>
      <c r="L447" s="271"/>
      <c r="M447" s="271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  <c r="X447" s="277"/>
      <c r="Y447" s="277"/>
      <c r="Z447" s="277"/>
      <c r="AA447" s="277"/>
      <c r="AB447" s="277"/>
      <c r="AC447" s="277"/>
      <c r="AD447" s="277"/>
      <c r="AE447" s="277"/>
      <c r="AF447" s="277"/>
      <c r="AG447" s="277"/>
      <c r="AH447" s="277"/>
      <c r="AI447" s="277"/>
      <c r="AJ447" s="277"/>
      <c r="AK447" s="277"/>
      <c r="AL447" s="277"/>
      <c r="AM447" s="277"/>
      <c r="AN447" s="277"/>
      <c r="AO447" s="277"/>
      <c r="AP447" s="277"/>
      <c r="AQ447" s="277"/>
      <c r="AR447" s="277"/>
      <c r="AS447" s="277"/>
      <c r="AT447" s="277"/>
      <c r="AU447" s="277"/>
      <c r="AV447" s="277"/>
      <c r="AW447" s="277"/>
      <c r="AX447" s="277"/>
      <c r="AY447" s="277"/>
      <c r="AZ447" s="277"/>
      <c r="BA447" s="277"/>
      <c r="BB447" s="277"/>
      <c r="BC447" s="277"/>
      <c r="BD447" s="277"/>
      <c r="BE447" s="277"/>
      <c r="BF447" s="277"/>
      <c r="BG447" s="277"/>
      <c r="BH447" s="277"/>
      <c r="BI447" s="277"/>
      <c r="BJ447" s="277"/>
      <c r="BK447" s="277"/>
      <c r="BL447" s="277"/>
      <c r="BM447" s="277"/>
      <c r="BN447" s="277"/>
      <c r="BO447" s="277"/>
      <c r="BP447" s="277"/>
      <c r="BQ447" s="277"/>
      <c r="BR447" s="277"/>
      <c r="BS447" s="277"/>
      <c r="BT447" s="277"/>
      <c r="BU447" s="277"/>
      <c r="BV447" s="277"/>
      <c r="BW447" s="277"/>
      <c r="BX447" s="277"/>
      <c r="BY447" s="277"/>
      <c r="BZ447" s="277"/>
      <c r="CA447" s="277"/>
      <c r="CB447" s="277"/>
      <c r="CC447" s="277"/>
      <c r="CD447" s="277"/>
      <c r="CE447" s="277"/>
      <c r="CF447" s="277"/>
      <c r="CG447" s="277"/>
      <c r="CH447" s="277"/>
      <c r="CI447" s="277"/>
      <c r="CJ447" s="277"/>
      <c r="CK447" s="277"/>
      <c r="CL447" s="277"/>
      <c r="CM447" s="277"/>
      <c r="CN447" s="277"/>
      <c r="CO447" s="277"/>
      <c r="CP447" s="277"/>
      <c r="CQ447" s="277"/>
      <c r="CR447" s="277"/>
      <c r="CS447" s="277"/>
      <c r="CT447" s="277"/>
      <c r="CU447" s="277"/>
      <c r="CV447" s="277"/>
      <c r="CW447" s="277"/>
      <c r="CX447" s="277"/>
      <c r="CY447" s="277"/>
      <c r="CZ447" s="277"/>
      <c r="DA447" s="277"/>
      <c r="DB447" s="277"/>
    </row>
    <row r="448" spans="1:106" s="293" customFormat="1" ht="25.5">
      <c r="A448" s="271"/>
      <c r="B448" s="271"/>
      <c r="C448" s="271" t="s">
        <v>6200</v>
      </c>
      <c r="D448" s="271" t="s">
        <v>5943</v>
      </c>
      <c r="E448" s="271"/>
      <c r="F448" s="271"/>
      <c r="G448" s="271" t="s">
        <v>989</v>
      </c>
      <c r="H448" s="300">
        <v>200</v>
      </c>
      <c r="I448" s="271"/>
      <c r="J448" s="271"/>
      <c r="K448" s="271"/>
      <c r="L448" s="271"/>
      <c r="M448" s="271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  <c r="X448" s="277"/>
      <c r="Y448" s="277"/>
      <c r="Z448" s="277"/>
      <c r="AA448" s="277"/>
      <c r="AB448" s="277"/>
      <c r="AC448" s="277"/>
      <c r="AD448" s="277"/>
      <c r="AE448" s="277"/>
      <c r="AF448" s="277"/>
      <c r="AG448" s="277"/>
      <c r="AH448" s="277"/>
      <c r="AI448" s="277"/>
      <c r="AJ448" s="277"/>
      <c r="AK448" s="277"/>
      <c r="AL448" s="277"/>
      <c r="AM448" s="277"/>
      <c r="AN448" s="277"/>
      <c r="AO448" s="277"/>
      <c r="AP448" s="277"/>
      <c r="AQ448" s="277"/>
      <c r="AR448" s="277"/>
      <c r="AS448" s="277"/>
      <c r="AT448" s="277"/>
      <c r="AU448" s="277"/>
      <c r="AV448" s="277"/>
      <c r="AW448" s="277"/>
      <c r="AX448" s="277"/>
      <c r="AY448" s="277"/>
      <c r="AZ448" s="277"/>
      <c r="BA448" s="277"/>
      <c r="BB448" s="277"/>
      <c r="BC448" s="277"/>
      <c r="BD448" s="277"/>
      <c r="BE448" s="277"/>
      <c r="BF448" s="277"/>
      <c r="BG448" s="277"/>
      <c r="BH448" s="277"/>
      <c r="BI448" s="277"/>
      <c r="BJ448" s="277"/>
      <c r="BK448" s="277"/>
      <c r="BL448" s="277"/>
      <c r="BM448" s="277"/>
      <c r="BN448" s="277"/>
      <c r="BO448" s="277"/>
      <c r="BP448" s="277"/>
      <c r="BQ448" s="277"/>
      <c r="BR448" s="277"/>
      <c r="BS448" s="277"/>
      <c r="BT448" s="277"/>
      <c r="BU448" s="277"/>
      <c r="BV448" s="277"/>
      <c r="BW448" s="277"/>
      <c r="BX448" s="277"/>
      <c r="BY448" s="277"/>
      <c r="BZ448" s="277"/>
      <c r="CA448" s="277"/>
      <c r="CB448" s="277"/>
      <c r="CC448" s="277"/>
      <c r="CD448" s="277"/>
      <c r="CE448" s="277"/>
      <c r="CF448" s="277"/>
      <c r="CG448" s="277"/>
      <c r="CH448" s="277"/>
      <c r="CI448" s="277"/>
      <c r="CJ448" s="277"/>
      <c r="CK448" s="277"/>
      <c r="CL448" s="277"/>
      <c r="CM448" s="277"/>
      <c r="CN448" s="277"/>
      <c r="CO448" s="277"/>
      <c r="CP448" s="277"/>
      <c r="CQ448" s="277"/>
      <c r="CR448" s="277"/>
      <c r="CS448" s="277"/>
      <c r="CT448" s="277"/>
      <c r="CU448" s="277"/>
      <c r="CV448" s="277"/>
      <c r="CW448" s="277"/>
      <c r="CX448" s="277"/>
      <c r="CY448" s="277"/>
      <c r="CZ448" s="277"/>
      <c r="DA448" s="277"/>
      <c r="DB448" s="277"/>
    </row>
    <row r="449" spans="1:106" s="293" customFormat="1" ht="12.75">
      <c r="A449" s="271"/>
      <c r="B449" s="271"/>
      <c r="C449" s="271"/>
      <c r="D449" s="271"/>
      <c r="E449" s="271"/>
      <c r="F449" s="271"/>
      <c r="G449" s="271" t="s">
        <v>977</v>
      </c>
      <c r="H449" s="300">
        <v>5000</v>
      </c>
      <c r="I449" s="271"/>
      <c r="J449" s="271"/>
      <c r="K449" s="271"/>
      <c r="L449" s="271"/>
      <c r="M449" s="271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  <c r="X449" s="277"/>
      <c r="Y449" s="277"/>
      <c r="Z449" s="277"/>
      <c r="AA449" s="277"/>
      <c r="AB449" s="277"/>
      <c r="AC449" s="277"/>
      <c r="AD449" s="277"/>
      <c r="AE449" s="277"/>
      <c r="AF449" s="277"/>
      <c r="AG449" s="277"/>
      <c r="AH449" s="277"/>
      <c r="AI449" s="277"/>
      <c r="AJ449" s="277"/>
      <c r="AK449" s="277"/>
      <c r="AL449" s="277"/>
      <c r="AM449" s="277"/>
      <c r="AN449" s="277"/>
      <c r="AO449" s="277"/>
      <c r="AP449" s="277"/>
      <c r="AQ449" s="277"/>
      <c r="AR449" s="277"/>
      <c r="AS449" s="277"/>
      <c r="AT449" s="277"/>
      <c r="AU449" s="277"/>
      <c r="AV449" s="277"/>
      <c r="AW449" s="277"/>
      <c r="AX449" s="277"/>
      <c r="AY449" s="277"/>
      <c r="AZ449" s="277"/>
      <c r="BA449" s="277"/>
      <c r="BB449" s="277"/>
      <c r="BC449" s="277"/>
      <c r="BD449" s="277"/>
      <c r="BE449" s="277"/>
      <c r="BF449" s="277"/>
      <c r="BG449" s="277"/>
      <c r="BH449" s="277"/>
      <c r="BI449" s="277"/>
      <c r="BJ449" s="277"/>
      <c r="BK449" s="277"/>
      <c r="BL449" s="277"/>
      <c r="BM449" s="277"/>
      <c r="BN449" s="277"/>
      <c r="BO449" s="277"/>
      <c r="BP449" s="277"/>
      <c r="BQ449" s="277"/>
      <c r="BR449" s="277"/>
      <c r="BS449" s="277"/>
      <c r="BT449" s="277"/>
      <c r="BU449" s="277"/>
      <c r="BV449" s="277"/>
      <c r="BW449" s="277"/>
      <c r="BX449" s="277"/>
      <c r="BY449" s="277"/>
      <c r="BZ449" s="277"/>
      <c r="CA449" s="277"/>
      <c r="CB449" s="277"/>
      <c r="CC449" s="277"/>
      <c r="CD449" s="277"/>
      <c r="CE449" s="277"/>
      <c r="CF449" s="277"/>
      <c r="CG449" s="277"/>
      <c r="CH449" s="277"/>
      <c r="CI449" s="277"/>
      <c r="CJ449" s="277"/>
      <c r="CK449" s="277"/>
      <c r="CL449" s="277"/>
      <c r="CM449" s="277"/>
      <c r="CN449" s="277"/>
      <c r="CO449" s="277"/>
      <c r="CP449" s="277"/>
      <c r="CQ449" s="277"/>
      <c r="CR449" s="277"/>
      <c r="CS449" s="277"/>
      <c r="CT449" s="277"/>
      <c r="CU449" s="277"/>
      <c r="CV449" s="277"/>
      <c r="CW449" s="277"/>
      <c r="CX449" s="277"/>
      <c r="CY449" s="277"/>
      <c r="CZ449" s="277"/>
      <c r="DA449" s="277"/>
      <c r="DB449" s="277"/>
    </row>
    <row r="450" spans="1:106" s="293" customFormat="1" ht="25.5">
      <c r="A450" s="271">
        <v>271</v>
      </c>
      <c r="B450" s="271"/>
      <c r="C450" s="271" t="s">
        <v>6201</v>
      </c>
      <c r="D450" s="271" t="s">
        <v>6202</v>
      </c>
      <c r="E450" s="271" t="s">
        <v>5934</v>
      </c>
      <c r="F450" s="271" t="s">
        <v>6203</v>
      </c>
      <c r="G450" s="271" t="s">
        <v>977</v>
      </c>
      <c r="H450" s="300">
        <v>3000</v>
      </c>
      <c r="I450" s="271"/>
      <c r="J450" s="271"/>
      <c r="K450" s="272">
        <v>42641</v>
      </c>
      <c r="L450" s="271" t="s">
        <v>6204</v>
      </c>
      <c r="M450" s="271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277"/>
      <c r="Y450" s="277"/>
      <c r="Z450" s="277"/>
      <c r="AA450" s="277"/>
      <c r="AB450" s="277"/>
      <c r="AC450" s="277"/>
      <c r="AD450" s="277"/>
      <c r="AE450" s="277"/>
      <c r="AF450" s="277"/>
      <c r="AG450" s="277"/>
      <c r="AH450" s="277"/>
      <c r="AI450" s="277"/>
      <c r="AJ450" s="277"/>
      <c r="AK450" s="277"/>
      <c r="AL450" s="277"/>
      <c r="AM450" s="277"/>
      <c r="AN450" s="277"/>
      <c r="AO450" s="277"/>
      <c r="AP450" s="277"/>
      <c r="AQ450" s="277"/>
      <c r="AR450" s="277"/>
      <c r="AS450" s="277"/>
      <c r="AT450" s="277"/>
      <c r="AU450" s="277"/>
      <c r="AV450" s="277"/>
      <c r="AW450" s="277"/>
      <c r="AX450" s="277"/>
      <c r="AY450" s="277"/>
      <c r="AZ450" s="277"/>
      <c r="BA450" s="277"/>
      <c r="BB450" s="277"/>
      <c r="BC450" s="277"/>
      <c r="BD450" s="277"/>
      <c r="BE450" s="277"/>
      <c r="BF450" s="277"/>
      <c r="BG450" s="277"/>
      <c r="BH450" s="277"/>
      <c r="BI450" s="277"/>
      <c r="BJ450" s="277"/>
      <c r="BK450" s="277"/>
      <c r="BL450" s="277"/>
      <c r="BM450" s="277"/>
      <c r="BN450" s="277"/>
      <c r="BO450" s="277"/>
      <c r="BP450" s="277"/>
      <c r="BQ450" s="277"/>
      <c r="BR450" s="277"/>
      <c r="BS450" s="277"/>
      <c r="BT450" s="277"/>
      <c r="BU450" s="277"/>
      <c r="BV450" s="277"/>
      <c r="BW450" s="277"/>
      <c r="BX450" s="277"/>
      <c r="BY450" s="277"/>
      <c r="BZ450" s="277"/>
      <c r="CA450" s="277"/>
      <c r="CB450" s="277"/>
      <c r="CC450" s="277"/>
      <c r="CD450" s="277"/>
      <c r="CE450" s="277"/>
      <c r="CF450" s="277"/>
      <c r="CG450" s="277"/>
      <c r="CH450" s="277"/>
      <c r="CI450" s="277"/>
      <c r="CJ450" s="277"/>
      <c r="CK450" s="277"/>
      <c r="CL450" s="277"/>
      <c r="CM450" s="277"/>
      <c r="CN450" s="277"/>
      <c r="CO450" s="277"/>
      <c r="CP450" s="277"/>
      <c r="CQ450" s="277"/>
      <c r="CR450" s="277"/>
      <c r="CS450" s="277"/>
      <c r="CT450" s="277"/>
      <c r="CU450" s="277"/>
      <c r="CV450" s="277"/>
      <c r="CW450" s="277"/>
      <c r="CX450" s="277"/>
      <c r="CY450" s="277"/>
      <c r="CZ450" s="277"/>
      <c r="DA450" s="277"/>
      <c r="DB450" s="277"/>
    </row>
    <row r="451" spans="1:106" s="293" customFormat="1" ht="12.75">
      <c r="A451" s="271"/>
      <c r="B451" s="271"/>
      <c r="C451" s="271"/>
      <c r="D451" s="271"/>
      <c r="E451" s="271"/>
      <c r="F451" s="301"/>
      <c r="G451" s="271" t="s">
        <v>989</v>
      </c>
      <c r="H451" s="300">
        <v>200</v>
      </c>
      <c r="I451" s="271"/>
      <c r="J451" s="271"/>
      <c r="K451" s="271"/>
      <c r="L451" s="271"/>
      <c r="M451" s="271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  <c r="X451" s="277"/>
      <c r="Y451" s="277"/>
      <c r="Z451" s="277"/>
      <c r="AA451" s="277"/>
      <c r="AB451" s="277"/>
      <c r="AC451" s="277"/>
      <c r="AD451" s="277"/>
      <c r="AE451" s="277"/>
      <c r="AF451" s="277"/>
      <c r="AG451" s="277"/>
      <c r="AH451" s="277"/>
      <c r="AI451" s="277"/>
      <c r="AJ451" s="277"/>
      <c r="AK451" s="277"/>
      <c r="AL451" s="277"/>
      <c r="AM451" s="277"/>
      <c r="AN451" s="277"/>
      <c r="AO451" s="277"/>
      <c r="AP451" s="277"/>
      <c r="AQ451" s="277"/>
      <c r="AR451" s="277"/>
      <c r="AS451" s="277"/>
      <c r="AT451" s="277"/>
      <c r="AU451" s="277"/>
      <c r="AV451" s="277"/>
      <c r="AW451" s="277"/>
      <c r="AX451" s="277"/>
      <c r="AY451" s="277"/>
      <c r="AZ451" s="277"/>
      <c r="BA451" s="277"/>
      <c r="BB451" s="277"/>
      <c r="BC451" s="277"/>
      <c r="BD451" s="277"/>
      <c r="BE451" s="277"/>
      <c r="BF451" s="277"/>
      <c r="BG451" s="277"/>
      <c r="BH451" s="277"/>
      <c r="BI451" s="277"/>
      <c r="BJ451" s="277"/>
      <c r="BK451" s="277"/>
      <c r="BL451" s="277"/>
      <c r="BM451" s="277"/>
      <c r="BN451" s="277"/>
      <c r="BO451" s="277"/>
      <c r="BP451" s="277"/>
      <c r="BQ451" s="277"/>
      <c r="BR451" s="277"/>
      <c r="BS451" s="277"/>
      <c r="BT451" s="277"/>
      <c r="BU451" s="277"/>
      <c r="BV451" s="277"/>
      <c r="BW451" s="277"/>
      <c r="BX451" s="277"/>
      <c r="BY451" s="277"/>
      <c r="BZ451" s="277"/>
      <c r="CA451" s="277"/>
      <c r="CB451" s="277"/>
      <c r="CC451" s="277"/>
      <c r="CD451" s="277"/>
      <c r="CE451" s="277"/>
      <c r="CF451" s="277"/>
      <c r="CG451" s="277"/>
      <c r="CH451" s="277"/>
      <c r="CI451" s="277"/>
      <c r="CJ451" s="277"/>
      <c r="CK451" s="277"/>
      <c r="CL451" s="277"/>
      <c r="CM451" s="277"/>
      <c r="CN451" s="277"/>
      <c r="CO451" s="277"/>
      <c r="CP451" s="277"/>
      <c r="CQ451" s="277"/>
      <c r="CR451" s="277"/>
      <c r="CS451" s="277"/>
      <c r="CT451" s="277"/>
      <c r="CU451" s="277"/>
      <c r="CV451" s="277"/>
      <c r="CW451" s="277"/>
      <c r="CX451" s="277"/>
      <c r="CY451" s="277"/>
      <c r="CZ451" s="277"/>
      <c r="DA451" s="277"/>
      <c r="DB451" s="277"/>
    </row>
    <row r="452" spans="1:106" s="293" customFormat="1" ht="25.5">
      <c r="A452" s="271">
        <v>272</v>
      </c>
      <c r="B452" s="271"/>
      <c r="C452" s="271" t="s">
        <v>6205</v>
      </c>
      <c r="D452" s="271" t="s">
        <v>3442</v>
      </c>
      <c r="E452" s="271" t="s">
        <v>5914</v>
      </c>
      <c r="F452" s="302" t="s">
        <v>6206</v>
      </c>
      <c r="G452" s="271" t="s">
        <v>977</v>
      </c>
      <c r="H452" s="300">
        <v>4650</v>
      </c>
      <c r="I452" s="271"/>
      <c r="J452" s="271"/>
      <c r="K452" s="272">
        <v>43390</v>
      </c>
      <c r="L452" s="271" t="s">
        <v>6207</v>
      </c>
      <c r="M452" s="271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  <c r="X452" s="277"/>
      <c r="Y452" s="277"/>
      <c r="Z452" s="277"/>
      <c r="AA452" s="277"/>
      <c r="AB452" s="277"/>
      <c r="AC452" s="277"/>
      <c r="AD452" s="277"/>
      <c r="AE452" s="277"/>
      <c r="AF452" s="277"/>
      <c r="AG452" s="277"/>
      <c r="AH452" s="277"/>
      <c r="AI452" s="277"/>
      <c r="AJ452" s="277"/>
      <c r="AK452" s="277"/>
      <c r="AL452" s="277"/>
      <c r="AM452" s="277"/>
      <c r="AN452" s="277"/>
      <c r="AO452" s="277"/>
      <c r="AP452" s="277"/>
      <c r="AQ452" s="277"/>
      <c r="AR452" s="277"/>
      <c r="AS452" s="277"/>
      <c r="AT452" s="277"/>
      <c r="AU452" s="277"/>
      <c r="AV452" s="277"/>
      <c r="AW452" s="277"/>
      <c r="AX452" s="277"/>
      <c r="AY452" s="277"/>
      <c r="AZ452" s="277"/>
      <c r="BA452" s="277"/>
      <c r="BB452" s="277"/>
      <c r="BC452" s="277"/>
      <c r="BD452" s="277"/>
      <c r="BE452" s="277"/>
      <c r="BF452" s="277"/>
      <c r="BG452" s="277"/>
      <c r="BH452" s="277"/>
      <c r="BI452" s="277"/>
      <c r="BJ452" s="277"/>
      <c r="BK452" s="277"/>
      <c r="BL452" s="277"/>
      <c r="BM452" s="277"/>
      <c r="BN452" s="277"/>
      <c r="BO452" s="277"/>
      <c r="BP452" s="277"/>
      <c r="BQ452" s="277"/>
      <c r="BR452" s="277"/>
      <c r="BS452" s="277"/>
      <c r="BT452" s="277"/>
      <c r="BU452" s="277"/>
      <c r="BV452" s="277"/>
      <c r="BW452" s="277"/>
      <c r="BX452" s="277"/>
      <c r="BY452" s="277"/>
      <c r="BZ452" s="277"/>
      <c r="CA452" s="277"/>
      <c r="CB452" s="277"/>
      <c r="CC452" s="277"/>
      <c r="CD452" s="277"/>
      <c r="CE452" s="277"/>
      <c r="CF452" s="277"/>
      <c r="CG452" s="277"/>
      <c r="CH452" s="277"/>
      <c r="CI452" s="277"/>
      <c r="CJ452" s="277"/>
      <c r="CK452" s="277"/>
      <c r="CL452" s="277"/>
      <c r="CM452" s="277"/>
      <c r="CN452" s="277"/>
      <c r="CO452" s="277"/>
      <c r="CP452" s="277"/>
      <c r="CQ452" s="277"/>
      <c r="CR452" s="277"/>
      <c r="CS452" s="277"/>
      <c r="CT452" s="277"/>
      <c r="CU452" s="277"/>
      <c r="CV452" s="277"/>
      <c r="CW452" s="277"/>
      <c r="CX452" s="277"/>
      <c r="CY452" s="277"/>
      <c r="CZ452" s="277"/>
      <c r="DA452" s="277"/>
      <c r="DB452" s="277"/>
    </row>
    <row r="453" spans="1:106" s="293" customFormat="1" ht="25.5">
      <c r="A453" s="271">
        <v>273</v>
      </c>
      <c r="B453" s="271"/>
      <c r="C453" s="271" t="s">
        <v>6208</v>
      </c>
      <c r="D453" s="271" t="s">
        <v>5470</v>
      </c>
      <c r="E453" s="271" t="s">
        <v>6209</v>
      </c>
      <c r="F453" s="271" t="s">
        <v>6210</v>
      </c>
      <c r="G453" s="271" t="s">
        <v>977</v>
      </c>
      <c r="H453" s="271">
        <v>4200</v>
      </c>
      <c r="I453" s="271"/>
      <c r="J453" s="271"/>
      <c r="K453" s="272">
        <v>42678</v>
      </c>
      <c r="L453" s="271" t="s">
        <v>6211</v>
      </c>
      <c r="M453" s="271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  <c r="X453" s="277"/>
      <c r="Y453" s="277"/>
      <c r="Z453" s="277"/>
      <c r="AA453" s="277"/>
      <c r="AB453" s="277"/>
      <c r="AC453" s="277"/>
      <c r="AD453" s="277"/>
      <c r="AE453" s="277"/>
      <c r="AF453" s="277"/>
      <c r="AG453" s="277"/>
      <c r="AH453" s="277"/>
      <c r="AI453" s="277"/>
      <c r="AJ453" s="277"/>
      <c r="AK453" s="277"/>
      <c r="AL453" s="277"/>
      <c r="AM453" s="277"/>
      <c r="AN453" s="277"/>
      <c r="AO453" s="277"/>
      <c r="AP453" s="277"/>
      <c r="AQ453" s="277"/>
      <c r="AR453" s="277"/>
      <c r="AS453" s="277"/>
      <c r="AT453" s="277"/>
      <c r="AU453" s="277"/>
      <c r="AV453" s="277"/>
      <c r="AW453" s="277"/>
      <c r="AX453" s="277"/>
      <c r="AY453" s="277"/>
      <c r="AZ453" s="277"/>
      <c r="BA453" s="277"/>
      <c r="BB453" s="277"/>
      <c r="BC453" s="277"/>
      <c r="BD453" s="277"/>
      <c r="BE453" s="277"/>
      <c r="BF453" s="277"/>
      <c r="BG453" s="277"/>
      <c r="BH453" s="277"/>
      <c r="BI453" s="277"/>
      <c r="BJ453" s="277"/>
      <c r="BK453" s="277"/>
      <c r="BL453" s="277"/>
      <c r="BM453" s="277"/>
      <c r="BN453" s="277"/>
      <c r="BO453" s="277"/>
      <c r="BP453" s="277"/>
      <c r="BQ453" s="277"/>
      <c r="BR453" s="277"/>
      <c r="BS453" s="277"/>
      <c r="BT453" s="277"/>
      <c r="BU453" s="277"/>
      <c r="BV453" s="277"/>
      <c r="BW453" s="277"/>
      <c r="BX453" s="277"/>
      <c r="BY453" s="277"/>
      <c r="BZ453" s="277"/>
      <c r="CA453" s="277"/>
      <c r="CB453" s="277"/>
      <c r="CC453" s="277"/>
      <c r="CD453" s="277"/>
      <c r="CE453" s="277"/>
      <c r="CF453" s="277"/>
      <c r="CG453" s="277"/>
      <c r="CH453" s="277"/>
      <c r="CI453" s="277"/>
      <c r="CJ453" s="277"/>
      <c r="CK453" s="277"/>
      <c r="CL453" s="277"/>
      <c r="CM453" s="277"/>
      <c r="CN453" s="277"/>
      <c r="CO453" s="277"/>
      <c r="CP453" s="277"/>
      <c r="CQ453" s="277"/>
      <c r="CR453" s="277"/>
      <c r="CS453" s="277"/>
      <c r="CT453" s="277"/>
      <c r="CU453" s="277"/>
      <c r="CV453" s="277"/>
      <c r="CW453" s="277"/>
      <c r="CX453" s="277"/>
      <c r="CY453" s="277"/>
      <c r="CZ453" s="277"/>
      <c r="DA453" s="277"/>
      <c r="DB453" s="277"/>
    </row>
    <row r="454" spans="1:106" s="293" customFormat="1" ht="25.5">
      <c r="A454" s="271">
        <v>274</v>
      </c>
      <c r="B454" s="271"/>
      <c r="C454" s="303" t="s">
        <v>5448</v>
      </c>
      <c r="D454" s="303" t="s">
        <v>3442</v>
      </c>
      <c r="E454" s="303" t="s">
        <v>6212</v>
      </c>
      <c r="F454" s="303" t="s">
        <v>5450</v>
      </c>
      <c r="G454" s="303" t="s">
        <v>4392</v>
      </c>
      <c r="H454" s="271"/>
      <c r="I454" s="271"/>
      <c r="J454" s="271">
        <v>13325</v>
      </c>
      <c r="K454" s="272">
        <v>42692</v>
      </c>
      <c r="L454" s="303" t="s">
        <v>6213</v>
      </c>
      <c r="M454" s="271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  <c r="X454" s="277"/>
      <c r="Y454" s="277"/>
      <c r="Z454" s="277"/>
      <c r="AA454" s="277"/>
      <c r="AB454" s="277"/>
      <c r="AC454" s="277"/>
      <c r="AD454" s="277"/>
      <c r="AE454" s="277"/>
      <c r="AF454" s="277"/>
      <c r="AG454" s="277"/>
      <c r="AH454" s="277"/>
      <c r="AI454" s="277"/>
      <c r="AJ454" s="277"/>
      <c r="AK454" s="277"/>
      <c r="AL454" s="277"/>
      <c r="AM454" s="277"/>
      <c r="AN454" s="277"/>
      <c r="AO454" s="277"/>
      <c r="AP454" s="277"/>
      <c r="AQ454" s="277"/>
      <c r="AR454" s="277"/>
      <c r="AS454" s="277"/>
      <c r="AT454" s="277"/>
      <c r="AU454" s="277"/>
      <c r="AV454" s="277"/>
      <c r="AW454" s="277"/>
      <c r="AX454" s="277"/>
      <c r="AY454" s="277"/>
      <c r="AZ454" s="277"/>
      <c r="BA454" s="277"/>
      <c r="BB454" s="277"/>
      <c r="BC454" s="277"/>
      <c r="BD454" s="277"/>
      <c r="BE454" s="277"/>
      <c r="BF454" s="277"/>
      <c r="BG454" s="277"/>
      <c r="BH454" s="277"/>
      <c r="BI454" s="277"/>
      <c r="BJ454" s="277"/>
      <c r="BK454" s="277"/>
      <c r="BL454" s="277"/>
      <c r="BM454" s="277"/>
      <c r="BN454" s="277"/>
      <c r="BO454" s="277"/>
      <c r="BP454" s="277"/>
      <c r="BQ454" s="277"/>
      <c r="BR454" s="277"/>
      <c r="BS454" s="277"/>
      <c r="BT454" s="277"/>
      <c r="BU454" s="277"/>
      <c r="BV454" s="277"/>
      <c r="BW454" s="277"/>
      <c r="BX454" s="277"/>
      <c r="BY454" s="277"/>
      <c r="BZ454" s="277"/>
      <c r="CA454" s="277"/>
      <c r="CB454" s="277"/>
      <c r="CC454" s="277"/>
      <c r="CD454" s="277"/>
      <c r="CE454" s="277"/>
      <c r="CF454" s="277"/>
      <c r="CG454" s="277"/>
      <c r="CH454" s="277"/>
      <c r="CI454" s="277"/>
      <c r="CJ454" s="277"/>
      <c r="CK454" s="277"/>
      <c r="CL454" s="277"/>
      <c r="CM454" s="277"/>
      <c r="CN454" s="277"/>
      <c r="CO454" s="277"/>
      <c r="CP454" s="277"/>
      <c r="CQ454" s="277"/>
      <c r="CR454" s="277"/>
      <c r="CS454" s="277"/>
      <c r="CT454" s="277"/>
      <c r="CU454" s="277"/>
      <c r="CV454" s="277"/>
      <c r="CW454" s="277"/>
      <c r="CX454" s="277"/>
      <c r="CY454" s="277"/>
      <c r="CZ454" s="277"/>
      <c r="DA454" s="277"/>
      <c r="DB454" s="277"/>
    </row>
    <row r="455" spans="1:106" s="293" customFormat="1" ht="25.5">
      <c r="A455" s="271">
        <v>275</v>
      </c>
      <c r="B455" s="271"/>
      <c r="C455" s="303" t="s">
        <v>6214</v>
      </c>
      <c r="D455" s="303" t="s">
        <v>5528</v>
      </c>
      <c r="E455" s="303" t="s">
        <v>6215</v>
      </c>
      <c r="F455" s="303" t="s">
        <v>6216</v>
      </c>
      <c r="G455" s="303" t="s">
        <v>5834</v>
      </c>
      <c r="H455" s="271">
        <v>1455478</v>
      </c>
      <c r="I455" s="271"/>
      <c r="J455" s="271"/>
      <c r="K455" s="272">
        <v>42692</v>
      </c>
      <c r="L455" s="303" t="s">
        <v>6217</v>
      </c>
      <c r="M455" s="271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277"/>
      <c r="Y455" s="277"/>
      <c r="Z455" s="277"/>
      <c r="AA455" s="277"/>
      <c r="AB455" s="277"/>
      <c r="AC455" s="277"/>
      <c r="AD455" s="277"/>
      <c r="AE455" s="277"/>
      <c r="AF455" s="277"/>
      <c r="AG455" s="277"/>
      <c r="AH455" s="277"/>
      <c r="AI455" s="277"/>
      <c r="AJ455" s="277"/>
      <c r="AK455" s="277"/>
      <c r="AL455" s="277"/>
      <c r="AM455" s="277"/>
      <c r="AN455" s="277"/>
      <c r="AO455" s="277"/>
      <c r="AP455" s="277"/>
      <c r="AQ455" s="277"/>
      <c r="AR455" s="277"/>
      <c r="AS455" s="277"/>
      <c r="AT455" s="277"/>
      <c r="AU455" s="277"/>
      <c r="AV455" s="277"/>
      <c r="AW455" s="277"/>
      <c r="AX455" s="277"/>
      <c r="AY455" s="277"/>
      <c r="AZ455" s="277"/>
      <c r="BA455" s="277"/>
      <c r="BB455" s="277"/>
      <c r="BC455" s="277"/>
      <c r="BD455" s="277"/>
      <c r="BE455" s="277"/>
      <c r="BF455" s="277"/>
      <c r="BG455" s="277"/>
      <c r="BH455" s="277"/>
      <c r="BI455" s="277"/>
      <c r="BJ455" s="277"/>
      <c r="BK455" s="277"/>
      <c r="BL455" s="277"/>
      <c r="BM455" s="277"/>
      <c r="BN455" s="277"/>
      <c r="BO455" s="277"/>
      <c r="BP455" s="277"/>
      <c r="BQ455" s="277"/>
      <c r="BR455" s="277"/>
      <c r="BS455" s="277"/>
      <c r="BT455" s="277"/>
      <c r="BU455" s="277"/>
      <c r="BV455" s="277"/>
      <c r="BW455" s="277"/>
      <c r="BX455" s="277"/>
      <c r="BY455" s="277"/>
      <c r="BZ455" s="277"/>
      <c r="CA455" s="277"/>
      <c r="CB455" s="277"/>
      <c r="CC455" s="277"/>
      <c r="CD455" s="277"/>
      <c r="CE455" s="277"/>
      <c r="CF455" s="277"/>
      <c r="CG455" s="277"/>
      <c r="CH455" s="277"/>
      <c r="CI455" s="277"/>
      <c r="CJ455" s="277"/>
      <c r="CK455" s="277"/>
      <c r="CL455" s="277"/>
      <c r="CM455" s="277"/>
      <c r="CN455" s="277"/>
      <c r="CO455" s="277"/>
      <c r="CP455" s="277"/>
      <c r="CQ455" s="277"/>
      <c r="CR455" s="277"/>
      <c r="CS455" s="277"/>
      <c r="CT455" s="277"/>
      <c r="CU455" s="277"/>
      <c r="CV455" s="277"/>
      <c r="CW455" s="277"/>
      <c r="CX455" s="277"/>
      <c r="CY455" s="277"/>
      <c r="CZ455" s="277"/>
      <c r="DA455" s="277"/>
      <c r="DB455" s="277"/>
    </row>
    <row r="456" spans="1:106" s="293" customFormat="1" ht="25.5">
      <c r="A456" s="271">
        <v>276</v>
      </c>
      <c r="B456" s="271"/>
      <c r="C456" s="303" t="s">
        <v>6218</v>
      </c>
      <c r="D456" s="303" t="s">
        <v>5457</v>
      </c>
      <c r="E456" s="303" t="s">
        <v>6219</v>
      </c>
      <c r="F456" s="303" t="s">
        <v>6220</v>
      </c>
      <c r="G456" s="303" t="s">
        <v>977</v>
      </c>
      <c r="H456" s="303">
        <v>5000</v>
      </c>
      <c r="I456" s="303"/>
      <c r="J456" s="303"/>
      <c r="K456" s="304">
        <v>42678</v>
      </c>
      <c r="L456" s="303" t="s">
        <v>6221</v>
      </c>
      <c r="M456" s="271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277"/>
      <c r="Y456" s="277"/>
      <c r="Z456" s="277"/>
      <c r="AA456" s="277"/>
      <c r="AB456" s="277"/>
      <c r="AC456" s="277"/>
      <c r="AD456" s="277"/>
      <c r="AE456" s="277"/>
      <c r="AF456" s="277"/>
      <c r="AG456" s="277"/>
      <c r="AH456" s="277"/>
      <c r="AI456" s="277"/>
      <c r="AJ456" s="277"/>
      <c r="AK456" s="277"/>
      <c r="AL456" s="277"/>
      <c r="AM456" s="277"/>
      <c r="AN456" s="277"/>
      <c r="AO456" s="277"/>
      <c r="AP456" s="277"/>
      <c r="AQ456" s="277"/>
      <c r="AR456" s="277"/>
      <c r="AS456" s="277"/>
      <c r="AT456" s="277"/>
      <c r="AU456" s="277"/>
      <c r="AV456" s="277"/>
      <c r="AW456" s="277"/>
      <c r="AX456" s="277"/>
      <c r="AY456" s="277"/>
      <c r="AZ456" s="277"/>
      <c r="BA456" s="277"/>
      <c r="BB456" s="277"/>
      <c r="BC456" s="277"/>
      <c r="BD456" s="277"/>
      <c r="BE456" s="277"/>
      <c r="BF456" s="277"/>
      <c r="BG456" s="277"/>
      <c r="BH456" s="277"/>
      <c r="BI456" s="277"/>
      <c r="BJ456" s="277"/>
      <c r="BK456" s="277"/>
      <c r="BL456" s="277"/>
      <c r="BM456" s="277"/>
      <c r="BN456" s="277"/>
      <c r="BO456" s="277"/>
      <c r="BP456" s="277"/>
      <c r="BQ456" s="277"/>
      <c r="BR456" s="277"/>
      <c r="BS456" s="277"/>
      <c r="BT456" s="277"/>
      <c r="BU456" s="277"/>
      <c r="BV456" s="277"/>
      <c r="BW456" s="277"/>
      <c r="BX456" s="277"/>
      <c r="BY456" s="277"/>
      <c r="BZ456" s="277"/>
      <c r="CA456" s="277"/>
      <c r="CB456" s="277"/>
      <c r="CC456" s="277"/>
      <c r="CD456" s="277"/>
      <c r="CE456" s="277"/>
      <c r="CF456" s="277"/>
      <c r="CG456" s="277"/>
      <c r="CH456" s="277"/>
      <c r="CI456" s="277"/>
      <c r="CJ456" s="277"/>
      <c r="CK456" s="277"/>
      <c r="CL456" s="277"/>
      <c r="CM456" s="277"/>
      <c r="CN456" s="277"/>
      <c r="CO456" s="277"/>
      <c r="CP456" s="277"/>
      <c r="CQ456" s="277"/>
      <c r="CR456" s="277"/>
      <c r="CS456" s="277"/>
      <c r="CT456" s="277"/>
      <c r="CU456" s="277"/>
      <c r="CV456" s="277"/>
      <c r="CW456" s="277"/>
      <c r="CX456" s="277"/>
      <c r="CY456" s="277"/>
      <c r="CZ456" s="277"/>
      <c r="DA456" s="277"/>
      <c r="DB456" s="277"/>
    </row>
    <row r="457" spans="1:106" s="293" customFormat="1" ht="25.5">
      <c r="A457" s="271">
        <v>277</v>
      </c>
      <c r="B457" s="271"/>
      <c r="C457" s="303" t="s">
        <v>6167</v>
      </c>
      <c r="D457" s="303" t="s">
        <v>5470</v>
      </c>
      <c r="E457" s="303" t="s">
        <v>6168</v>
      </c>
      <c r="F457" s="303" t="s">
        <v>6222</v>
      </c>
      <c r="G457" s="271" t="s">
        <v>321</v>
      </c>
      <c r="H457" s="271">
        <v>114000</v>
      </c>
      <c r="I457" s="303"/>
      <c r="J457" s="303"/>
      <c r="K457" s="304">
        <v>42698</v>
      </c>
      <c r="L457" s="303" t="s">
        <v>6223</v>
      </c>
      <c r="M457" s="271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  <c r="AA457" s="277"/>
      <c r="AB457" s="277"/>
      <c r="AC457" s="277"/>
      <c r="AD457" s="277"/>
      <c r="AE457" s="277"/>
      <c r="AF457" s="277"/>
      <c r="AG457" s="277"/>
      <c r="AH457" s="277"/>
      <c r="AI457" s="277"/>
      <c r="AJ457" s="277"/>
      <c r="AK457" s="277"/>
      <c r="AL457" s="277"/>
      <c r="AM457" s="277"/>
      <c r="AN457" s="277"/>
      <c r="AO457" s="277"/>
      <c r="AP457" s="277"/>
      <c r="AQ457" s="277"/>
      <c r="AR457" s="277"/>
      <c r="AS457" s="277"/>
      <c r="AT457" s="277"/>
      <c r="AU457" s="277"/>
      <c r="AV457" s="277"/>
      <c r="AW457" s="277"/>
      <c r="AX457" s="277"/>
      <c r="AY457" s="277"/>
      <c r="AZ457" s="277"/>
      <c r="BA457" s="277"/>
      <c r="BB457" s="277"/>
      <c r="BC457" s="277"/>
      <c r="BD457" s="277"/>
      <c r="BE457" s="277"/>
      <c r="BF457" s="277"/>
      <c r="BG457" s="277"/>
      <c r="BH457" s="277"/>
      <c r="BI457" s="277"/>
      <c r="BJ457" s="277"/>
      <c r="BK457" s="277"/>
      <c r="BL457" s="277"/>
      <c r="BM457" s="277"/>
      <c r="BN457" s="277"/>
      <c r="BO457" s="277"/>
      <c r="BP457" s="277"/>
      <c r="BQ457" s="277"/>
      <c r="BR457" s="277"/>
      <c r="BS457" s="277"/>
      <c r="BT457" s="277"/>
      <c r="BU457" s="277"/>
      <c r="BV457" s="277"/>
      <c r="BW457" s="277"/>
      <c r="BX457" s="277"/>
      <c r="BY457" s="277"/>
      <c r="BZ457" s="277"/>
      <c r="CA457" s="277"/>
      <c r="CB457" s="277"/>
      <c r="CC457" s="277"/>
      <c r="CD457" s="277"/>
      <c r="CE457" s="277"/>
      <c r="CF457" s="277"/>
      <c r="CG457" s="277"/>
      <c r="CH457" s="277"/>
      <c r="CI457" s="277"/>
      <c r="CJ457" s="277"/>
      <c r="CK457" s="277"/>
      <c r="CL457" s="277"/>
      <c r="CM457" s="277"/>
      <c r="CN457" s="277"/>
      <c r="CO457" s="277"/>
      <c r="CP457" s="277"/>
      <c r="CQ457" s="277"/>
      <c r="CR457" s="277"/>
      <c r="CS457" s="277"/>
      <c r="CT457" s="277"/>
      <c r="CU457" s="277"/>
      <c r="CV457" s="277"/>
      <c r="CW457" s="277"/>
      <c r="CX457" s="277"/>
      <c r="CY457" s="277"/>
      <c r="CZ457" s="277"/>
      <c r="DA457" s="277"/>
      <c r="DB457" s="277"/>
    </row>
    <row r="458" spans="1:106" s="293" customFormat="1" ht="25.5">
      <c r="A458" s="271">
        <v>278</v>
      </c>
      <c r="B458" s="271"/>
      <c r="C458" s="271" t="s">
        <v>6224</v>
      </c>
      <c r="D458" s="271" t="s">
        <v>5598</v>
      </c>
      <c r="E458" s="271" t="s">
        <v>6225</v>
      </c>
      <c r="F458" s="271" t="s">
        <v>6226</v>
      </c>
      <c r="G458" s="271" t="s">
        <v>321</v>
      </c>
      <c r="H458" s="271">
        <v>193500</v>
      </c>
      <c r="I458" s="271"/>
      <c r="J458" s="271"/>
      <c r="K458" s="272">
        <v>42697</v>
      </c>
      <c r="L458" s="271" t="s">
        <v>6227</v>
      </c>
      <c r="M458" s="271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  <c r="X458" s="277"/>
      <c r="Y458" s="277"/>
      <c r="Z458" s="277"/>
      <c r="AA458" s="277"/>
      <c r="AB458" s="277"/>
      <c r="AC458" s="277"/>
      <c r="AD458" s="277"/>
      <c r="AE458" s="277"/>
      <c r="AF458" s="277"/>
      <c r="AG458" s="277"/>
      <c r="AH458" s="277"/>
      <c r="AI458" s="277"/>
      <c r="AJ458" s="277"/>
      <c r="AK458" s="277"/>
      <c r="AL458" s="277"/>
      <c r="AM458" s="277"/>
      <c r="AN458" s="277"/>
      <c r="AO458" s="277"/>
      <c r="AP458" s="277"/>
      <c r="AQ458" s="277"/>
      <c r="AR458" s="277"/>
      <c r="AS458" s="277"/>
      <c r="AT458" s="277"/>
      <c r="AU458" s="277"/>
      <c r="AV458" s="277"/>
      <c r="AW458" s="277"/>
      <c r="AX458" s="277"/>
      <c r="AY458" s="277"/>
      <c r="AZ458" s="277"/>
      <c r="BA458" s="277"/>
      <c r="BB458" s="277"/>
      <c r="BC458" s="277"/>
      <c r="BD458" s="277"/>
      <c r="BE458" s="277"/>
      <c r="BF458" s="277"/>
      <c r="BG458" s="277"/>
      <c r="BH458" s="277"/>
      <c r="BI458" s="277"/>
      <c r="BJ458" s="277"/>
      <c r="BK458" s="277"/>
      <c r="BL458" s="277"/>
      <c r="BM458" s="277"/>
      <c r="BN458" s="277"/>
      <c r="BO458" s="277"/>
      <c r="BP458" s="277"/>
      <c r="BQ458" s="277"/>
      <c r="BR458" s="277"/>
      <c r="BS458" s="277"/>
      <c r="BT458" s="277"/>
      <c r="BU458" s="277"/>
      <c r="BV458" s="277"/>
      <c r="BW458" s="277"/>
      <c r="BX458" s="277"/>
      <c r="BY458" s="277"/>
      <c r="BZ458" s="277"/>
      <c r="CA458" s="277"/>
      <c r="CB458" s="277"/>
      <c r="CC458" s="277"/>
      <c r="CD458" s="277"/>
      <c r="CE458" s="277"/>
      <c r="CF458" s="277"/>
      <c r="CG458" s="277"/>
      <c r="CH458" s="277"/>
      <c r="CI458" s="277"/>
      <c r="CJ458" s="277"/>
      <c r="CK458" s="277"/>
      <c r="CL458" s="277"/>
      <c r="CM458" s="277"/>
      <c r="CN458" s="277"/>
      <c r="CO458" s="277"/>
      <c r="CP458" s="277"/>
      <c r="CQ458" s="277"/>
      <c r="CR458" s="277"/>
      <c r="CS458" s="277"/>
      <c r="CT458" s="277"/>
      <c r="CU458" s="277"/>
      <c r="CV458" s="277"/>
      <c r="CW458" s="277"/>
      <c r="CX458" s="277"/>
      <c r="CY458" s="277"/>
      <c r="CZ458" s="277"/>
      <c r="DA458" s="277"/>
      <c r="DB458" s="277"/>
    </row>
    <row r="459" spans="1:106" s="293" customFormat="1" ht="25.5">
      <c r="A459" s="271">
        <v>279</v>
      </c>
      <c r="B459" s="271"/>
      <c r="C459" s="271" t="s">
        <v>6228</v>
      </c>
      <c r="D459" s="271" t="s">
        <v>5392</v>
      </c>
      <c r="E459" s="271" t="s">
        <v>6229</v>
      </c>
      <c r="F459" s="271" t="s">
        <v>6230</v>
      </c>
      <c r="G459" s="271" t="s">
        <v>1934</v>
      </c>
      <c r="H459" s="271"/>
      <c r="I459" s="271"/>
      <c r="J459" s="271">
        <v>5000</v>
      </c>
      <c r="K459" s="272">
        <v>42721</v>
      </c>
      <c r="L459" s="271" t="s">
        <v>6231</v>
      </c>
      <c r="M459" s="271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  <c r="X459" s="277"/>
      <c r="Y459" s="277"/>
      <c r="Z459" s="277"/>
      <c r="AA459" s="277"/>
      <c r="AB459" s="277"/>
      <c r="AC459" s="277"/>
      <c r="AD459" s="277"/>
      <c r="AE459" s="277"/>
      <c r="AF459" s="277"/>
      <c r="AG459" s="277"/>
      <c r="AH459" s="277"/>
      <c r="AI459" s="277"/>
      <c r="AJ459" s="277"/>
      <c r="AK459" s="277"/>
      <c r="AL459" s="277"/>
      <c r="AM459" s="277"/>
      <c r="AN459" s="277"/>
      <c r="AO459" s="277"/>
      <c r="AP459" s="277"/>
      <c r="AQ459" s="277"/>
      <c r="AR459" s="277"/>
      <c r="AS459" s="277"/>
      <c r="AT459" s="277"/>
      <c r="AU459" s="277"/>
      <c r="AV459" s="277"/>
      <c r="AW459" s="277"/>
      <c r="AX459" s="277"/>
      <c r="AY459" s="277"/>
      <c r="AZ459" s="277"/>
      <c r="BA459" s="277"/>
      <c r="BB459" s="277"/>
      <c r="BC459" s="277"/>
      <c r="BD459" s="277"/>
      <c r="BE459" s="277"/>
      <c r="BF459" s="277"/>
      <c r="BG459" s="277"/>
      <c r="BH459" s="277"/>
      <c r="BI459" s="277"/>
      <c r="BJ459" s="277"/>
      <c r="BK459" s="277"/>
      <c r="BL459" s="277"/>
      <c r="BM459" s="277"/>
      <c r="BN459" s="277"/>
      <c r="BO459" s="277"/>
      <c r="BP459" s="277"/>
      <c r="BQ459" s="277"/>
      <c r="BR459" s="277"/>
      <c r="BS459" s="277"/>
      <c r="BT459" s="277"/>
      <c r="BU459" s="277"/>
      <c r="BV459" s="277"/>
      <c r="BW459" s="277"/>
      <c r="BX459" s="277"/>
      <c r="BY459" s="277"/>
      <c r="BZ459" s="277"/>
      <c r="CA459" s="277"/>
      <c r="CB459" s="277"/>
      <c r="CC459" s="277"/>
      <c r="CD459" s="277"/>
      <c r="CE459" s="277"/>
      <c r="CF459" s="277"/>
      <c r="CG459" s="277"/>
      <c r="CH459" s="277"/>
      <c r="CI459" s="277"/>
      <c r="CJ459" s="277"/>
      <c r="CK459" s="277"/>
      <c r="CL459" s="277"/>
      <c r="CM459" s="277"/>
      <c r="CN459" s="277"/>
      <c r="CO459" s="277"/>
      <c r="CP459" s="277"/>
      <c r="CQ459" s="277"/>
      <c r="CR459" s="277"/>
      <c r="CS459" s="277"/>
      <c r="CT459" s="277"/>
      <c r="CU459" s="277"/>
      <c r="CV459" s="277"/>
      <c r="CW459" s="277"/>
      <c r="CX459" s="277"/>
      <c r="CY459" s="277"/>
      <c r="CZ459" s="277"/>
      <c r="DA459" s="277"/>
      <c r="DB459" s="277"/>
    </row>
    <row r="460" spans="1:106" s="293" customFormat="1" ht="25.5">
      <c r="A460" s="271">
        <v>281</v>
      </c>
      <c r="B460" s="271"/>
      <c r="C460" s="271" t="s">
        <v>6232</v>
      </c>
      <c r="D460" s="271" t="s">
        <v>5365</v>
      </c>
      <c r="E460" s="271" t="s">
        <v>6233</v>
      </c>
      <c r="F460" s="271" t="s">
        <v>6234</v>
      </c>
      <c r="G460" s="271" t="s">
        <v>3766</v>
      </c>
      <c r="H460" s="271">
        <v>200</v>
      </c>
      <c r="I460" s="271"/>
      <c r="J460" s="271"/>
      <c r="K460" s="272">
        <v>42782</v>
      </c>
      <c r="L460" s="271" t="s">
        <v>6235</v>
      </c>
      <c r="M460" s="271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  <c r="X460" s="277"/>
      <c r="Y460" s="277"/>
      <c r="Z460" s="277"/>
      <c r="AA460" s="277"/>
      <c r="AB460" s="277"/>
      <c r="AC460" s="277"/>
      <c r="AD460" s="277"/>
      <c r="AE460" s="277"/>
      <c r="AF460" s="277"/>
      <c r="AG460" s="277"/>
      <c r="AH460" s="277"/>
      <c r="AI460" s="277"/>
      <c r="AJ460" s="277"/>
      <c r="AK460" s="277"/>
      <c r="AL460" s="277"/>
      <c r="AM460" s="277"/>
      <c r="AN460" s="277"/>
      <c r="AO460" s="277"/>
      <c r="AP460" s="277"/>
      <c r="AQ460" s="277"/>
      <c r="AR460" s="277"/>
      <c r="AS460" s="277"/>
      <c r="AT460" s="277"/>
      <c r="AU460" s="277"/>
      <c r="AV460" s="277"/>
      <c r="AW460" s="277"/>
      <c r="AX460" s="277"/>
      <c r="AY460" s="277"/>
      <c r="AZ460" s="277"/>
      <c r="BA460" s="277"/>
      <c r="BB460" s="277"/>
      <c r="BC460" s="277"/>
      <c r="BD460" s="277"/>
      <c r="BE460" s="277"/>
      <c r="BF460" s="277"/>
      <c r="BG460" s="277"/>
      <c r="BH460" s="277"/>
      <c r="BI460" s="277"/>
      <c r="BJ460" s="277"/>
      <c r="BK460" s="277"/>
      <c r="BL460" s="277"/>
      <c r="BM460" s="277"/>
      <c r="BN460" s="277"/>
      <c r="BO460" s="277"/>
      <c r="BP460" s="277"/>
      <c r="BQ460" s="277"/>
      <c r="BR460" s="277"/>
      <c r="BS460" s="277"/>
      <c r="BT460" s="277"/>
      <c r="BU460" s="277"/>
      <c r="BV460" s="277"/>
      <c r="BW460" s="277"/>
      <c r="BX460" s="277"/>
      <c r="BY460" s="277"/>
      <c r="BZ460" s="277"/>
      <c r="CA460" s="277"/>
      <c r="CB460" s="277"/>
      <c r="CC460" s="277"/>
      <c r="CD460" s="277"/>
      <c r="CE460" s="277"/>
      <c r="CF460" s="277"/>
      <c r="CG460" s="277"/>
      <c r="CH460" s="277"/>
      <c r="CI460" s="277"/>
      <c r="CJ460" s="277"/>
      <c r="CK460" s="277"/>
      <c r="CL460" s="277"/>
      <c r="CM460" s="277"/>
      <c r="CN460" s="277"/>
      <c r="CO460" s="277"/>
      <c r="CP460" s="277"/>
      <c r="CQ460" s="277"/>
      <c r="CR460" s="277"/>
      <c r="CS460" s="277"/>
      <c r="CT460" s="277"/>
      <c r="CU460" s="277"/>
      <c r="CV460" s="277"/>
      <c r="CW460" s="277"/>
      <c r="CX460" s="277"/>
      <c r="CY460" s="277"/>
      <c r="CZ460" s="277"/>
      <c r="DA460" s="277"/>
      <c r="DB460" s="277"/>
    </row>
    <row r="461" spans="1:106" s="293" customFormat="1" ht="12.75">
      <c r="A461" s="271"/>
      <c r="B461" s="271"/>
      <c r="C461" s="271"/>
      <c r="D461" s="271"/>
      <c r="E461" s="271"/>
      <c r="F461" s="271"/>
      <c r="G461" s="271" t="s">
        <v>4304</v>
      </c>
      <c r="H461" s="271">
        <v>5000</v>
      </c>
      <c r="I461" s="271"/>
      <c r="J461" s="271"/>
      <c r="K461" s="271"/>
      <c r="L461" s="271"/>
      <c r="M461" s="271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  <c r="X461" s="277"/>
      <c r="Y461" s="277"/>
      <c r="Z461" s="277"/>
      <c r="AA461" s="277"/>
      <c r="AB461" s="277"/>
      <c r="AC461" s="277"/>
      <c r="AD461" s="277"/>
      <c r="AE461" s="277"/>
      <c r="AF461" s="277"/>
      <c r="AG461" s="277"/>
      <c r="AH461" s="277"/>
      <c r="AI461" s="277"/>
      <c r="AJ461" s="277"/>
      <c r="AK461" s="277"/>
      <c r="AL461" s="277"/>
      <c r="AM461" s="277"/>
      <c r="AN461" s="277"/>
      <c r="AO461" s="277"/>
      <c r="AP461" s="277"/>
      <c r="AQ461" s="277"/>
      <c r="AR461" s="277"/>
      <c r="AS461" s="277"/>
      <c r="AT461" s="277"/>
      <c r="AU461" s="277"/>
      <c r="AV461" s="277"/>
      <c r="AW461" s="277"/>
      <c r="AX461" s="277"/>
      <c r="AY461" s="277"/>
      <c r="AZ461" s="277"/>
      <c r="BA461" s="277"/>
      <c r="BB461" s="277"/>
      <c r="BC461" s="277"/>
      <c r="BD461" s="277"/>
      <c r="BE461" s="277"/>
      <c r="BF461" s="277"/>
      <c r="BG461" s="277"/>
      <c r="BH461" s="277"/>
      <c r="BI461" s="277"/>
      <c r="BJ461" s="277"/>
      <c r="BK461" s="277"/>
      <c r="BL461" s="277"/>
      <c r="BM461" s="277"/>
      <c r="BN461" s="277"/>
      <c r="BO461" s="277"/>
      <c r="BP461" s="277"/>
      <c r="BQ461" s="277"/>
      <c r="BR461" s="277"/>
      <c r="BS461" s="277"/>
      <c r="BT461" s="277"/>
      <c r="BU461" s="277"/>
      <c r="BV461" s="277"/>
      <c r="BW461" s="277"/>
      <c r="BX461" s="277"/>
      <c r="BY461" s="277"/>
      <c r="BZ461" s="277"/>
      <c r="CA461" s="277"/>
      <c r="CB461" s="277"/>
      <c r="CC461" s="277"/>
      <c r="CD461" s="277"/>
      <c r="CE461" s="277"/>
      <c r="CF461" s="277"/>
      <c r="CG461" s="277"/>
      <c r="CH461" s="277"/>
      <c r="CI461" s="277"/>
      <c r="CJ461" s="277"/>
      <c r="CK461" s="277"/>
      <c r="CL461" s="277"/>
      <c r="CM461" s="277"/>
      <c r="CN461" s="277"/>
      <c r="CO461" s="277"/>
      <c r="CP461" s="277"/>
      <c r="CQ461" s="277"/>
      <c r="CR461" s="277"/>
      <c r="CS461" s="277"/>
      <c r="CT461" s="277"/>
      <c r="CU461" s="277"/>
      <c r="CV461" s="277"/>
      <c r="CW461" s="277"/>
      <c r="CX461" s="277"/>
      <c r="CY461" s="277"/>
      <c r="CZ461" s="277"/>
      <c r="DA461" s="277"/>
      <c r="DB461" s="277"/>
    </row>
    <row r="462" spans="1:106" s="293" customFormat="1" ht="25.5">
      <c r="A462" s="271">
        <v>282</v>
      </c>
      <c r="B462" s="271"/>
      <c r="C462" s="271" t="s">
        <v>6236</v>
      </c>
      <c r="D462" s="271" t="s">
        <v>5523</v>
      </c>
      <c r="E462" s="271" t="s">
        <v>6237</v>
      </c>
      <c r="F462" s="271" t="s">
        <v>6238</v>
      </c>
      <c r="G462" s="271" t="s">
        <v>3748</v>
      </c>
      <c r="H462" s="271">
        <v>200</v>
      </c>
      <c r="I462" s="271"/>
      <c r="J462" s="271"/>
      <c r="K462" s="272">
        <v>42788</v>
      </c>
      <c r="L462" s="271" t="s">
        <v>6239</v>
      </c>
      <c r="M462" s="271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  <c r="X462" s="277"/>
      <c r="Y462" s="277"/>
      <c r="Z462" s="277"/>
      <c r="AA462" s="277"/>
      <c r="AB462" s="277"/>
      <c r="AC462" s="277"/>
      <c r="AD462" s="277"/>
      <c r="AE462" s="277"/>
      <c r="AF462" s="277"/>
      <c r="AG462" s="277"/>
      <c r="AH462" s="277"/>
      <c r="AI462" s="277"/>
      <c r="AJ462" s="277"/>
      <c r="AK462" s="277"/>
      <c r="AL462" s="277"/>
      <c r="AM462" s="277"/>
      <c r="AN462" s="277"/>
      <c r="AO462" s="277"/>
      <c r="AP462" s="277"/>
      <c r="AQ462" s="277"/>
      <c r="AR462" s="277"/>
      <c r="AS462" s="277"/>
      <c r="AT462" s="277"/>
      <c r="AU462" s="277"/>
      <c r="AV462" s="277"/>
      <c r="AW462" s="277"/>
      <c r="AX462" s="277"/>
      <c r="AY462" s="277"/>
      <c r="AZ462" s="277"/>
      <c r="BA462" s="277"/>
      <c r="BB462" s="277"/>
      <c r="BC462" s="277"/>
      <c r="BD462" s="277"/>
      <c r="BE462" s="277"/>
      <c r="BF462" s="277"/>
      <c r="BG462" s="277"/>
      <c r="BH462" s="277"/>
      <c r="BI462" s="277"/>
      <c r="BJ462" s="277"/>
      <c r="BK462" s="277"/>
      <c r="BL462" s="277"/>
      <c r="BM462" s="277"/>
      <c r="BN462" s="277"/>
      <c r="BO462" s="277"/>
      <c r="BP462" s="277"/>
      <c r="BQ462" s="277"/>
      <c r="BR462" s="277"/>
      <c r="BS462" s="277"/>
      <c r="BT462" s="277"/>
      <c r="BU462" s="277"/>
      <c r="BV462" s="277"/>
      <c r="BW462" s="277"/>
      <c r="BX462" s="277"/>
      <c r="BY462" s="277"/>
      <c r="BZ462" s="277"/>
      <c r="CA462" s="277"/>
      <c r="CB462" s="277"/>
      <c r="CC462" s="277"/>
      <c r="CD462" s="277"/>
      <c r="CE462" s="277"/>
      <c r="CF462" s="277"/>
      <c r="CG462" s="277"/>
      <c r="CH462" s="277"/>
      <c r="CI462" s="277"/>
      <c r="CJ462" s="277"/>
      <c r="CK462" s="277"/>
      <c r="CL462" s="277"/>
      <c r="CM462" s="277"/>
      <c r="CN462" s="277"/>
      <c r="CO462" s="277"/>
      <c r="CP462" s="277"/>
      <c r="CQ462" s="277"/>
      <c r="CR462" s="277"/>
      <c r="CS462" s="277"/>
      <c r="CT462" s="277"/>
      <c r="CU462" s="277"/>
      <c r="CV462" s="277"/>
      <c r="CW462" s="277"/>
      <c r="CX462" s="277"/>
      <c r="CY462" s="277"/>
      <c r="CZ462" s="277"/>
      <c r="DA462" s="277"/>
      <c r="DB462" s="277"/>
    </row>
    <row r="463" spans="1:106" s="293" customFormat="1" ht="12.75">
      <c r="A463" s="271"/>
      <c r="B463" s="271"/>
      <c r="C463" s="271"/>
      <c r="D463" s="271"/>
      <c r="E463" s="271"/>
      <c r="F463" s="271"/>
      <c r="G463" s="271" t="s">
        <v>1934</v>
      </c>
      <c r="H463" s="271">
        <v>19000</v>
      </c>
      <c r="I463" s="271"/>
      <c r="J463" s="271"/>
      <c r="K463" s="271"/>
      <c r="L463" s="271"/>
      <c r="M463" s="271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  <c r="X463" s="277"/>
      <c r="Y463" s="277"/>
      <c r="Z463" s="277"/>
      <c r="AA463" s="277"/>
      <c r="AB463" s="277"/>
      <c r="AC463" s="277"/>
      <c r="AD463" s="277"/>
      <c r="AE463" s="277"/>
      <c r="AF463" s="277"/>
      <c r="AG463" s="277"/>
      <c r="AH463" s="277"/>
      <c r="AI463" s="277"/>
      <c r="AJ463" s="277"/>
      <c r="AK463" s="277"/>
      <c r="AL463" s="277"/>
      <c r="AM463" s="277"/>
      <c r="AN463" s="277"/>
      <c r="AO463" s="277"/>
      <c r="AP463" s="277"/>
      <c r="AQ463" s="277"/>
      <c r="AR463" s="277"/>
      <c r="AS463" s="277"/>
      <c r="AT463" s="277"/>
      <c r="AU463" s="277"/>
      <c r="AV463" s="277"/>
      <c r="AW463" s="277"/>
      <c r="AX463" s="277"/>
      <c r="AY463" s="277"/>
      <c r="AZ463" s="277"/>
      <c r="BA463" s="277"/>
      <c r="BB463" s="277"/>
      <c r="BC463" s="277"/>
      <c r="BD463" s="277"/>
      <c r="BE463" s="277"/>
      <c r="BF463" s="277"/>
      <c r="BG463" s="277"/>
      <c r="BH463" s="277"/>
      <c r="BI463" s="277"/>
      <c r="BJ463" s="277"/>
      <c r="BK463" s="277"/>
      <c r="BL463" s="277"/>
      <c r="BM463" s="277"/>
      <c r="BN463" s="277"/>
      <c r="BO463" s="277"/>
      <c r="BP463" s="277"/>
      <c r="BQ463" s="277"/>
      <c r="BR463" s="277"/>
      <c r="BS463" s="277"/>
      <c r="BT463" s="277"/>
      <c r="BU463" s="277"/>
      <c r="BV463" s="277"/>
      <c r="BW463" s="277"/>
      <c r="BX463" s="277"/>
      <c r="BY463" s="277"/>
      <c r="BZ463" s="277"/>
      <c r="CA463" s="277"/>
      <c r="CB463" s="277"/>
      <c r="CC463" s="277"/>
      <c r="CD463" s="277"/>
      <c r="CE463" s="277"/>
      <c r="CF463" s="277"/>
      <c r="CG463" s="277"/>
      <c r="CH463" s="277"/>
      <c r="CI463" s="277"/>
      <c r="CJ463" s="277"/>
      <c r="CK463" s="277"/>
      <c r="CL463" s="277"/>
      <c r="CM463" s="277"/>
      <c r="CN463" s="277"/>
      <c r="CO463" s="277"/>
      <c r="CP463" s="277"/>
      <c r="CQ463" s="277"/>
      <c r="CR463" s="277"/>
      <c r="CS463" s="277"/>
      <c r="CT463" s="277"/>
      <c r="CU463" s="277"/>
      <c r="CV463" s="277"/>
      <c r="CW463" s="277"/>
      <c r="CX463" s="277"/>
      <c r="CY463" s="277"/>
      <c r="CZ463" s="277"/>
      <c r="DA463" s="277"/>
      <c r="DB463" s="277"/>
    </row>
    <row r="464" spans="1:106" s="293" customFormat="1" ht="25.5">
      <c r="A464" s="271">
        <v>284</v>
      </c>
      <c r="B464" s="271"/>
      <c r="C464" s="271" t="s">
        <v>6240</v>
      </c>
      <c r="D464" s="271" t="s">
        <v>5523</v>
      </c>
      <c r="E464" s="271" t="s">
        <v>6241</v>
      </c>
      <c r="F464" s="271" t="s">
        <v>6242</v>
      </c>
      <c r="G464" s="271" t="s">
        <v>155</v>
      </c>
      <c r="H464" s="271">
        <v>4000</v>
      </c>
      <c r="I464" s="271"/>
      <c r="J464" s="271"/>
      <c r="K464" s="272">
        <v>42814</v>
      </c>
      <c r="L464" s="271" t="s">
        <v>6243</v>
      </c>
      <c r="M464" s="271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  <c r="X464" s="277"/>
      <c r="Y464" s="277"/>
      <c r="Z464" s="277"/>
      <c r="AA464" s="277"/>
      <c r="AB464" s="277"/>
      <c r="AC464" s="277"/>
      <c r="AD464" s="277"/>
      <c r="AE464" s="277"/>
      <c r="AF464" s="277"/>
      <c r="AG464" s="277"/>
      <c r="AH464" s="277"/>
      <c r="AI464" s="277"/>
      <c r="AJ464" s="277"/>
      <c r="AK464" s="277"/>
      <c r="AL464" s="277"/>
      <c r="AM464" s="277"/>
      <c r="AN464" s="277"/>
      <c r="AO464" s="277"/>
      <c r="AP464" s="277"/>
      <c r="AQ464" s="277"/>
      <c r="AR464" s="277"/>
      <c r="AS464" s="277"/>
      <c r="AT464" s="277"/>
      <c r="AU464" s="277"/>
      <c r="AV464" s="277"/>
      <c r="AW464" s="277"/>
      <c r="AX464" s="277"/>
      <c r="AY464" s="277"/>
      <c r="AZ464" s="277"/>
      <c r="BA464" s="277"/>
      <c r="BB464" s="277"/>
      <c r="BC464" s="277"/>
      <c r="BD464" s="277"/>
      <c r="BE464" s="277"/>
      <c r="BF464" s="277"/>
      <c r="BG464" s="277"/>
      <c r="BH464" s="277"/>
      <c r="BI464" s="277"/>
      <c r="BJ464" s="277"/>
      <c r="BK464" s="277"/>
      <c r="BL464" s="277"/>
      <c r="BM464" s="277"/>
      <c r="BN464" s="277"/>
      <c r="BO464" s="277"/>
      <c r="BP464" s="277"/>
      <c r="BQ464" s="277"/>
      <c r="BR464" s="277"/>
      <c r="BS464" s="277"/>
      <c r="BT464" s="277"/>
      <c r="BU464" s="277"/>
      <c r="BV464" s="277"/>
      <c r="BW464" s="277"/>
      <c r="BX464" s="277"/>
      <c r="BY464" s="277"/>
      <c r="BZ464" s="277"/>
      <c r="CA464" s="277"/>
      <c r="CB464" s="277"/>
      <c r="CC464" s="277"/>
      <c r="CD464" s="277"/>
      <c r="CE464" s="277"/>
      <c r="CF464" s="277"/>
      <c r="CG464" s="277"/>
      <c r="CH464" s="277"/>
      <c r="CI464" s="277"/>
      <c r="CJ464" s="277"/>
      <c r="CK464" s="277"/>
      <c r="CL464" s="277"/>
      <c r="CM464" s="277"/>
      <c r="CN464" s="277"/>
      <c r="CO464" s="277"/>
      <c r="CP464" s="277"/>
      <c r="CQ464" s="277"/>
      <c r="CR464" s="277"/>
      <c r="CS464" s="277"/>
      <c r="CT464" s="277"/>
      <c r="CU464" s="277"/>
      <c r="CV464" s="277"/>
      <c r="CW464" s="277"/>
      <c r="CX464" s="277"/>
      <c r="CY464" s="277"/>
      <c r="CZ464" s="277"/>
      <c r="DA464" s="277"/>
      <c r="DB464" s="277"/>
    </row>
    <row r="465" spans="1:106" s="293" customFormat="1" ht="25.5">
      <c r="A465" s="271">
        <v>285</v>
      </c>
      <c r="B465" s="271"/>
      <c r="C465" s="271" t="s">
        <v>6240</v>
      </c>
      <c r="D465" s="271" t="s">
        <v>5523</v>
      </c>
      <c r="E465" s="271" t="s">
        <v>6241</v>
      </c>
      <c r="F465" s="271" t="s">
        <v>6244</v>
      </c>
      <c r="G465" s="271" t="s">
        <v>155</v>
      </c>
      <c r="H465" s="271">
        <v>3500</v>
      </c>
      <c r="I465" s="271"/>
      <c r="J465" s="271"/>
      <c r="K465" s="272">
        <v>42814</v>
      </c>
      <c r="L465" s="271" t="s">
        <v>6245</v>
      </c>
      <c r="M465" s="271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  <c r="X465" s="277"/>
      <c r="Y465" s="277"/>
      <c r="Z465" s="277"/>
      <c r="AA465" s="277"/>
      <c r="AB465" s="277"/>
      <c r="AC465" s="277"/>
      <c r="AD465" s="277"/>
      <c r="AE465" s="277"/>
      <c r="AF465" s="277"/>
      <c r="AG465" s="277"/>
      <c r="AH465" s="277"/>
      <c r="AI465" s="277"/>
      <c r="AJ465" s="277"/>
      <c r="AK465" s="277"/>
      <c r="AL465" s="277"/>
      <c r="AM465" s="277"/>
      <c r="AN465" s="277"/>
      <c r="AO465" s="277"/>
      <c r="AP465" s="277"/>
      <c r="AQ465" s="277"/>
      <c r="AR465" s="277"/>
      <c r="AS465" s="277"/>
      <c r="AT465" s="277"/>
      <c r="AU465" s="277"/>
      <c r="AV465" s="277"/>
      <c r="AW465" s="277"/>
      <c r="AX465" s="277"/>
      <c r="AY465" s="277"/>
      <c r="AZ465" s="277"/>
      <c r="BA465" s="277"/>
      <c r="BB465" s="277"/>
      <c r="BC465" s="277"/>
      <c r="BD465" s="277"/>
      <c r="BE465" s="277"/>
      <c r="BF465" s="277"/>
      <c r="BG465" s="277"/>
      <c r="BH465" s="277"/>
      <c r="BI465" s="277"/>
      <c r="BJ465" s="277"/>
      <c r="BK465" s="277"/>
      <c r="BL465" s="277"/>
      <c r="BM465" s="277"/>
      <c r="BN465" s="277"/>
      <c r="BO465" s="277"/>
      <c r="BP465" s="277"/>
      <c r="BQ465" s="277"/>
      <c r="BR465" s="277"/>
      <c r="BS465" s="277"/>
      <c r="BT465" s="277"/>
      <c r="BU465" s="277"/>
      <c r="BV465" s="277"/>
      <c r="BW465" s="277"/>
      <c r="BX465" s="277"/>
      <c r="BY465" s="277"/>
      <c r="BZ465" s="277"/>
      <c r="CA465" s="277"/>
      <c r="CB465" s="277"/>
      <c r="CC465" s="277"/>
      <c r="CD465" s="277"/>
      <c r="CE465" s="277"/>
      <c r="CF465" s="277"/>
      <c r="CG465" s="277"/>
      <c r="CH465" s="277"/>
      <c r="CI465" s="277"/>
      <c r="CJ465" s="277"/>
      <c r="CK465" s="277"/>
      <c r="CL465" s="277"/>
      <c r="CM465" s="277"/>
      <c r="CN465" s="277"/>
      <c r="CO465" s="277"/>
      <c r="CP465" s="277"/>
      <c r="CQ465" s="277"/>
      <c r="CR465" s="277"/>
      <c r="CS465" s="277"/>
      <c r="CT465" s="277"/>
      <c r="CU465" s="277"/>
      <c r="CV465" s="277"/>
      <c r="CW465" s="277"/>
      <c r="CX465" s="277"/>
      <c r="CY465" s="277"/>
      <c r="CZ465" s="277"/>
      <c r="DA465" s="277"/>
      <c r="DB465" s="277"/>
    </row>
    <row r="466" spans="1:106" s="293" customFormat="1" ht="25.5">
      <c r="A466" s="271">
        <v>286</v>
      </c>
      <c r="B466" s="271"/>
      <c r="C466" s="271" t="s">
        <v>6240</v>
      </c>
      <c r="D466" s="271" t="s">
        <v>5523</v>
      </c>
      <c r="E466" s="271" t="s">
        <v>6241</v>
      </c>
      <c r="F466" s="271" t="s">
        <v>6246</v>
      </c>
      <c r="G466" s="271" t="s">
        <v>155</v>
      </c>
      <c r="H466" s="271">
        <v>4000</v>
      </c>
      <c r="I466" s="271"/>
      <c r="J466" s="271"/>
      <c r="K466" s="272">
        <v>42814</v>
      </c>
      <c r="L466" s="271" t="s">
        <v>6247</v>
      </c>
      <c r="M466" s="271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  <c r="X466" s="277"/>
      <c r="Y466" s="277"/>
      <c r="Z466" s="277"/>
      <c r="AA466" s="277"/>
      <c r="AB466" s="277"/>
      <c r="AC466" s="277"/>
      <c r="AD466" s="277"/>
      <c r="AE466" s="277"/>
      <c r="AF466" s="277"/>
      <c r="AG466" s="277"/>
      <c r="AH466" s="277"/>
      <c r="AI466" s="277"/>
      <c r="AJ466" s="277"/>
      <c r="AK466" s="277"/>
      <c r="AL466" s="277"/>
      <c r="AM466" s="277"/>
      <c r="AN466" s="277"/>
      <c r="AO466" s="277"/>
      <c r="AP466" s="277"/>
      <c r="AQ466" s="277"/>
      <c r="AR466" s="277"/>
      <c r="AS466" s="277"/>
      <c r="AT466" s="277"/>
      <c r="AU466" s="277"/>
      <c r="AV466" s="277"/>
      <c r="AW466" s="277"/>
      <c r="AX466" s="277"/>
      <c r="AY466" s="277"/>
      <c r="AZ466" s="277"/>
      <c r="BA466" s="277"/>
      <c r="BB466" s="277"/>
      <c r="BC466" s="277"/>
      <c r="BD466" s="277"/>
      <c r="BE466" s="277"/>
      <c r="BF466" s="277"/>
      <c r="BG466" s="277"/>
      <c r="BH466" s="277"/>
      <c r="BI466" s="277"/>
      <c r="BJ466" s="277"/>
      <c r="BK466" s="277"/>
      <c r="BL466" s="277"/>
      <c r="BM466" s="277"/>
      <c r="BN466" s="277"/>
      <c r="BO466" s="277"/>
      <c r="BP466" s="277"/>
      <c r="BQ466" s="277"/>
      <c r="BR466" s="277"/>
      <c r="BS466" s="277"/>
      <c r="BT466" s="277"/>
      <c r="BU466" s="277"/>
      <c r="BV466" s="277"/>
      <c r="BW466" s="277"/>
      <c r="BX466" s="277"/>
      <c r="BY466" s="277"/>
      <c r="BZ466" s="277"/>
      <c r="CA466" s="277"/>
      <c r="CB466" s="277"/>
      <c r="CC466" s="277"/>
      <c r="CD466" s="277"/>
      <c r="CE466" s="277"/>
      <c r="CF466" s="277"/>
      <c r="CG466" s="277"/>
      <c r="CH466" s="277"/>
      <c r="CI466" s="277"/>
      <c r="CJ466" s="277"/>
      <c r="CK466" s="277"/>
      <c r="CL466" s="277"/>
      <c r="CM466" s="277"/>
      <c r="CN466" s="277"/>
      <c r="CO466" s="277"/>
      <c r="CP466" s="277"/>
      <c r="CQ466" s="277"/>
      <c r="CR466" s="277"/>
      <c r="CS466" s="277"/>
      <c r="CT466" s="277"/>
      <c r="CU466" s="277"/>
      <c r="CV466" s="277"/>
      <c r="CW466" s="277"/>
      <c r="CX466" s="277"/>
      <c r="CY466" s="277"/>
      <c r="CZ466" s="277"/>
      <c r="DA466" s="277"/>
      <c r="DB466" s="277"/>
    </row>
    <row r="467" spans="1:106" s="293" customFormat="1" ht="25.5">
      <c r="A467" s="271">
        <v>287</v>
      </c>
      <c r="B467" s="271"/>
      <c r="C467" s="271" t="s">
        <v>6240</v>
      </c>
      <c r="D467" s="271" t="s">
        <v>5523</v>
      </c>
      <c r="E467" s="271" t="s">
        <v>6241</v>
      </c>
      <c r="F467" s="271" t="s">
        <v>6248</v>
      </c>
      <c r="G467" s="271" t="s">
        <v>155</v>
      </c>
      <c r="H467" s="271">
        <v>3500</v>
      </c>
      <c r="I467" s="271"/>
      <c r="J467" s="271"/>
      <c r="K467" s="272">
        <v>42814</v>
      </c>
      <c r="L467" s="271" t="s">
        <v>6249</v>
      </c>
      <c r="M467" s="271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  <c r="AA467" s="277"/>
      <c r="AB467" s="277"/>
      <c r="AC467" s="277"/>
      <c r="AD467" s="277"/>
      <c r="AE467" s="277"/>
      <c r="AF467" s="277"/>
      <c r="AG467" s="277"/>
      <c r="AH467" s="277"/>
      <c r="AI467" s="277"/>
      <c r="AJ467" s="277"/>
      <c r="AK467" s="277"/>
      <c r="AL467" s="277"/>
      <c r="AM467" s="277"/>
      <c r="AN467" s="277"/>
      <c r="AO467" s="277"/>
      <c r="AP467" s="277"/>
      <c r="AQ467" s="277"/>
      <c r="AR467" s="277"/>
      <c r="AS467" s="277"/>
      <c r="AT467" s="277"/>
      <c r="AU467" s="277"/>
      <c r="AV467" s="277"/>
      <c r="AW467" s="277"/>
      <c r="AX467" s="277"/>
      <c r="AY467" s="277"/>
      <c r="AZ467" s="277"/>
      <c r="BA467" s="277"/>
      <c r="BB467" s="277"/>
      <c r="BC467" s="277"/>
      <c r="BD467" s="277"/>
      <c r="BE467" s="277"/>
      <c r="BF467" s="277"/>
      <c r="BG467" s="277"/>
      <c r="BH467" s="277"/>
      <c r="BI467" s="277"/>
      <c r="BJ467" s="277"/>
      <c r="BK467" s="277"/>
      <c r="BL467" s="277"/>
      <c r="BM467" s="277"/>
      <c r="BN467" s="277"/>
      <c r="BO467" s="277"/>
      <c r="BP467" s="277"/>
      <c r="BQ467" s="277"/>
      <c r="BR467" s="277"/>
      <c r="BS467" s="277"/>
      <c r="BT467" s="277"/>
      <c r="BU467" s="277"/>
      <c r="BV467" s="277"/>
      <c r="BW467" s="277"/>
      <c r="BX467" s="277"/>
      <c r="BY467" s="277"/>
      <c r="BZ467" s="277"/>
      <c r="CA467" s="277"/>
      <c r="CB467" s="277"/>
      <c r="CC467" s="277"/>
      <c r="CD467" s="277"/>
      <c r="CE467" s="277"/>
      <c r="CF467" s="277"/>
      <c r="CG467" s="277"/>
      <c r="CH467" s="277"/>
      <c r="CI467" s="277"/>
      <c r="CJ467" s="277"/>
      <c r="CK467" s="277"/>
      <c r="CL467" s="277"/>
      <c r="CM467" s="277"/>
      <c r="CN467" s="277"/>
      <c r="CO467" s="277"/>
      <c r="CP467" s="277"/>
      <c r="CQ467" s="277"/>
      <c r="CR467" s="277"/>
      <c r="CS467" s="277"/>
      <c r="CT467" s="277"/>
      <c r="CU467" s="277"/>
      <c r="CV467" s="277"/>
      <c r="CW467" s="277"/>
      <c r="CX467" s="277"/>
      <c r="CY467" s="277"/>
      <c r="CZ467" s="277"/>
      <c r="DA467" s="277"/>
      <c r="DB467" s="277"/>
    </row>
    <row r="468" spans="1:106" s="293" customFormat="1" ht="25.5">
      <c r="A468" s="271">
        <v>289</v>
      </c>
      <c r="B468" s="271"/>
      <c r="C468" s="271" t="s">
        <v>6250</v>
      </c>
      <c r="D468" s="271" t="s">
        <v>5598</v>
      </c>
      <c r="E468" s="271" t="s">
        <v>6251</v>
      </c>
      <c r="F468" s="271" t="s">
        <v>6252</v>
      </c>
      <c r="G468" s="271" t="s">
        <v>977</v>
      </c>
      <c r="H468" s="271">
        <v>1500</v>
      </c>
      <c r="I468" s="271"/>
      <c r="J468" s="271"/>
      <c r="K468" s="272">
        <v>42814</v>
      </c>
      <c r="L468" s="271" t="s">
        <v>6253</v>
      </c>
      <c r="M468" s="271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  <c r="X468" s="277"/>
      <c r="Y468" s="277"/>
      <c r="Z468" s="277"/>
      <c r="AA468" s="277"/>
      <c r="AB468" s="277"/>
      <c r="AC468" s="277"/>
      <c r="AD468" s="277"/>
      <c r="AE468" s="277"/>
      <c r="AF468" s="277"/>
      <c r="AG468" s="277"/>
      <c r="AH468" s="277"/>
      <c r="AI468" s="277"/>
      <c r="AJ468" s="277"/>
      <c r="AK468" s="277"/>
      <c r="AL468" s="277"/>
      <c r="AM468" s="277"/>
      <c r="AN468" s="277"/>
      <c r="AO468" s="277"/>
      <c r="AP468" s="277"/>
      <c r="AQ468" s="277"/>
      <c r="AR468" s="277"/>
      <c r="AS468" s="277"/>
      <c r="AT468" s="277"/>
      <c r="AU468" s="277"/>
      <c r="AV468" s="277"/>
      <c r="AW468" s="277"/>
      <c r="AX468" s="277"/>
      <c r="AY468" s="277"/>
      <c r="AZ468" s="277"/>
      <c r="BA468" s="277"/>
      <c r="BB468" s="277"/>
      <c r="BC468" s="277"/>
      <c r="BD468" s="277"/>
      <c r="BE468" s="277"/>
      <c r="BF468" s="277"/>
      <c r="BG468" s="277"/>
      <c r="BH468" s="277"/>
      <c r="BI468" s="277"/>
      <c r="BJ468" s="277"/>
      <c r="BK468" s="277"/>
      <c r="BL468" s="277"/>
      <c r="BM468" s="277"/>
      <c r="BN468" s="277"/>
      <c r="BO468" s="277"/>
      <c r="BP468" s="277"/>
      <c r="BQ468" s="277"/>
      <c r="BR468" s="277"/>
      <c r="BS468" s="277"/>
      <c r="BT468" s="277"/>
      <c r="BU468" s="277"/>
      <c r="BV468" s="277"/>
      <c r="BW468" s="277"/>
      <c r="BX468" s="277"/>
      <c r="BY468" s="277"/>
      <c r="BZ468" s="277"/>
      <c r="CA468" s="277"/>
      <c r="CB468" s="277"/>
      <c r="CC468" s="277"/>
      <c r="CD468" s="277"/>
      <c r="CE468" s="277"/>
      <c r="CF468" s="277"/>
      <c r="CG468" s="277"/>
      <c r="CH468" s="277"/>
      <c r="CI468" s="277"/>
      <c r="CJ468" s="277"/>
      <c r="CK468" s="277"/>
      <c r="CL468" s="277"/>
      <c r="CM468" s="277"/>
      <c r="CN468" s="277"/>
      <c r="CO468" s="277"/>
      <c r="CP468" s="277"/>
      <c r="CQ468" s="277"/>
      <c r="CR468" s="277"/>
      <c r="CS468" s="277"/>
      <c r="CT468" s="277"/>
      <c r="CU468" s="277"/>
      <c r="CV468" s="277"/>
      <c r="CW468" s="277"/>
      <c r="CX468" s="277"/>
      <c r="CY468" s="277"/>
      <c r="CZ468" s="277"/>
      <c r="DA468" s="277"/>
      <c r="DB468" s="277"/>
    </row>
    <row r="469" spans="1:106" s="293" customFormat="1" ht="25.5">
      <c r="A469" s="271">
        <v>291</v>
      </c>
      <c r="B469" s="271"/>
      <c r="C469" s="271" t="s">
        <v>6254</v>
      </c>
      <c r="D469" s="271" t="s">
        <v>5392</v>
      </c>
      <c r="E469" s="271" t="s">
        <v>6255</v>
      </c>
      <c r="F469" s="271" t="s">
        <v>6256</v>
      </c>
      <c r="G469" s="271" t="s">
        <v>3748</v>
      </c>
      <c r="H469" s="271">
        <v>200</v>
      </c>
      <c r="I469" s="271"/>
      <c r="J469" s="271"/>
      <c r="K469" s="272">
        <v>42815</v>
      </c>
      <c r="L469" s="271" t="s">
        <v>6257</v>
      </c>
      <c r="M469" s="271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  <c r="X469" s="277"/>
      <c r="Y469" s="277"/>
      <c r="Z469" s="277"/>
      <c r="AA469" s="277"/>
      <c r="AB469" s="277"/>
      <c r="AC469" s="277"/>
      <c r="AD469" s="277"/>
      <c r="AE469" s="277"/>
      <c r="AF469" s="277"/>
      <c r="AG469" s="277"/>
      <c r="AH469" s="277"/>
      <c r="AI469" s="277"/>
      <c r="AJ469" s="277"/>
      <c r="AK469" s="277"/>
      <c r="AL469" s="277"/>
      <c r="AM469" s="277"/>
      <c r="AN469" s="277"/>
      <c r="AO469" s="277"/>
      <c r="AP469" s="277"/>
      <c r="AQ469" s="277"/>
      <c r="AR469" s="277"/>
      <c r="AS469" s="277"/>
      <c r="AT469" s="277"/>
      <c r="AU469" s="277"/>
      <c r="AV469" s="277"/>
      <c r="AW469" s="277"/>
      <c r="AX469" s="277"/>
      <c r="AY469" s="277"/>
      <c r="AZ469" s="277"/>
      <c r="BA469" s="277"/>
      <c r="BB469" s="277"/>
      <c r="BC469" s="277"/>
      <c r="BD469" s="277"/>
      <c r="BE469" s="277"/>
      <c r="BF469" s="277"/>
      <c r="BG469" s="277"/>
      <c r="BH469" s="277"/>
      <c r="BI469" s="277"/>
      <c r="BJ469" s="277"/>
      <c r="BK469" s="277"/>
      <c r="BL469" s="277"/>
      <c r="BM469" s="277"/>
      <c r="BN469" s="277"/>
      <c r="BO469" s="277"/>
      <c r="BP469" s="277"/>
      <c r="BQ469" s="277"/>
      <c r="BR469" s="277"/>
      <c r="BS469" s="277"/>
      <c r="BT469" s="277"/>
      <c r="BU469" s="277"/>
      <c r="BV469" s="277"/>
      <c r="BW469" s="277"/>
      <c r="BX469" s="277"/>
      <c r="BY469" s="277"/>
      <c r="BZ469" s="277"/>
      <c r="CA469" s="277"/>
      <c r="CB469" s="277"/>
      <c r="CC469" s="277"/>
      <c r="CD469" s="277"/>
      <c r="CE469" s="277"/>
      <c r="CF469" s="277"/>
      <c r="CG469" s="277"/>
      <c r="CH469" s="277"/>
      <c r="CI469" s="277"/>
      <c r="CJ469" s="277"/>
      <c r="CK469" s="277"/>
      <c r="CL469" s="277"/>
      <c r="CM469" s="277"/>
      <c r="CN469" s="277"/>
      <c r="CO469" s="277"/>
      <c r="CP469" s="277"/>
      <c r="CQ469" s="277"/>
      <c r="CR469" s="277"/>
      <c r="CS469" s="277"/>
      <c r="CT469" s="277"/>
      <c r="CU469" s="277"/>
      <c r="CV469" s="277"/>
      <c r="CW469" s="277"/>
      <c r="CX469" s="277"/>
      <c r="CY469" s="277"/>
      <c r="CZ469" s="277"/>
      <c r="DA469" s="277"/>
      <c r="DB469" s="277"/>
    </row>
    <row r="470" spans="1:106" s="293" customFormat="1" ht="12.75">
      <c r="A470" s="271"/>
      <c r="B470" s="271"/>
      <c r="C470" s="271"/>
      <c r="D470" s="271"/>
      <c r="E470" s="271"/>
      <c r="F470" s="271"/>
      <c r="G470" s="271" t="s">
        <v>1934</v>
      </c>
      <c r="H470" s="271">
        <v>4700</v>
      </c>
      <c r="I470" s="271"/>
      <c r="J470" s="271"/>
      <c r="K470" s="271"/>
      <c r="L470" s="271"/>
      <c r="M470" s="271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  <c r="X470" s="277"/>
      <c r="Y470" s="277"/>
      <c r="Z470" s="277"/>
      <c r="AA470" s="277"/>
      <c r="AB470" s="277"/>
      <c r="AC470" s="277"/>
      <c r="AD470" s="277"/>
      <c r="AE470" s="277"/>
      <c r="AF470" s="277"/>
      <c r="AG470" s="277"/>
      <c r="AH470" s="277"/>
      <c r="AI470" s="277"/>
      <c r="AJ470" s="277"/>
      <c r="AK470" s="277"/>
      <c r="AL470" s="277"/>
      <c r="AM470" s="277"/>
      <c r="AN470" s="277"/>
      <c r="AO470" s="277"/>
      <c r="AP470" s="277"/>
      <c r="AQ470" s="277"/>
      <c r="AR470" s="277"/>
      <c r="AS470" s="277"/>
      <c r="AT470" s="277"/>
      <c r="AU470" s="277"/>
      <c r="AV470" s="277"/>
      <c r="AW470" s="277"/>
      <c r="AX470" s="277"/>
      <c r="AY470" s="277"/>
      <c r="AZ470" s="277"/>
      <c r="BA470" s="277"/>
      <c r="BB470" s="277"/>
      <c r="BC470" s="277"/>
      <c r="BD470" s="277"/>
      <c r="BE470" s="277"/>
      <c r="BF470" s="277"/>
      <c r="BG470" s="277"/>
      <c r="BH470" s="277"/>
      <c r="BI470" s="277"/>
      <c r="BJ470" s="277"/>
      <c r="BK470" s="277"/>
      <c r="BL470" s="277"/>
      <c r="BM470" s="277"/>
      <c r="BN470" s="277"/>
      <c r="BO470" s="277"/>
      <c r="BP470" s="277"/>
      <c r="BQ470" s="277"/>
      <c r="BR470" s="277"/>
      <c r="BS470" s="277"/>
      <c r="BT470" s="277"/>
      <c r="BU470" s="277"/>
      <c r="BV470" s="277"/>
      <c r="BW470" s="277"/>
      <c r="BX470" s="277"/>
      <c r="BY470" s="277"/>
      <c r="BZ470" s="277"/>
      <c r="CA470" s="277"/>
      <c r="CB470" s="277"/>
      <c r="CC470" s="277"/>
      <c r="CD470" s="277"/>
      <c r="CE470" s="277"/>
      <c r="CF470" s="277"/>
      <c r="CG470" s="277"/>
      <c r="CH470" s="277"/>
      <c r="CI470" s="277"/>
      <c r="CJ470" s="277"/>
      <c r="CK470" s="277"/>
      <c r="CL470" s="277"/>
      <c r="CM470" s="277"/>
      <c r="CN470" s="277"/>
      <c r="CO470" s="277"/>
      <c r="CP470" s="277"/>
      <c r="CQ470" s="277"/>
      <c r="CR470" s="277"/>
      <c r="CS470" s="277"/>
      <c r="CT470" s="277"/>
      <c r="CU470" s="277"/>
      <c r="CV470" s="277"/>
      <c r="CW470" s="277"/>
      <c r="CX470" s="277"/>
      <c r="CY470" s="277"/>
      <c r="CZ470" s="277"/>
      <c r="DA470" s="277"/>
      <c r="DB470" s="277"/>
    </row>
    <row r="471" spans="1:106" s="293" customFormat="1" ht="12.75">
      <c r="A471" s="271"/>
      <c r="B471" s="271"/>
      <c r="C471" s="271"/>
      <c r="D471" s="271"/>
      <c r="E471" s="271"/>
      <c r="F471" s="271"/>
      <c r="G471" s="271" t="s">
        <v>4392</v>
      </c>
      <c r="H471" s="271">
        <v>1350</v>
      </c>
      <c r="I471" s="271"/>
      <c r="J471" s="271"/>
      <c r="K471" s="271"/>
      <c r="L471" s="271"/>
      <c r="M471" s="271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  <c r="X471" s="277"/>
      <c r="Y471" s="277"/>
      <c r="Z471" s="277"/>
      <c r="AA471" s="277"/>
      <c r="AB471" s="277"/>
      <c r="AC471" s="277"/>
      <c r="AD471" s="277"/>
      <c r="AE471" s="277"/>
      <c r="AF471" s="277"/>
      <c r="AG471" s="277"/>
      <c r="AH471" s="277"/>
      <c r="AI471" s="277"/>
      <c r="AJ471" s="277"/>
      <c r="AK471" s="277"/>
      <c r="AL471" s="277"/>
      <c r="AM471" s="277"/>
      <c r="AN471" s="277"/>
      <c r="AO471" s="277"/>
      <c r="AP471" s="277"/>
      <c r="AQ471" s="277"/>
      <c r="AR471" s="277"/>
      <c r="AS471" s="277"/>
      <c r="AT471" s="277"/>
      <c r="AU471" s="277"/>
      <c r="AV471" s="277"/>
      <c r="AW471" s="277"/>
      <c r="AX471" s="277"/>
      <c r="AY471" s="277"/>
      <c r="AZ471" s="277"/>
      <c r="BA471" s="277"/>
      <c r="BB471" s="277"/>
      <c r="BC471" s="277"/>
      <c r="BD471" s="277"/>
      <c r="BE471" s="277"/>
      <c r="BF471" s="277"/>
      <c r="BG471" s="277"/>
      <c r="BH471" s="277"/>
      <c r="BI471" s="277"/>
      <c r="BJ471" s="277"/>
      <c r="BK471" s="277"/>
      <c r="BL471" s="277"/>
      <c r="BM471" s="277"/>
      <c r="BN471" s="277"/>
      <c r="BO471" s="277"/>
      <c r="BP471" s="277"/>
      <c r="BQ471" s="277"/>
      <c r="BR471" s="277"/>
      <c r="BS471" s="277"/>
      <c r="BT471" s="277"/>
      <c r="BU471" s="277"/>
      <c r="BV471" s="277"/>
      <c r="BW471" s="277"/>
      <c r="BX471" s="277"/>
      <c r="BY471" s="277"/>
      <c r="BZ471" s="277"/>
      <c r="CA471" s="277"/>
      <c r="CB471" s="277"/>
      <c r="CC471" s="277"/>
      <c r="CD471" s="277"/>
      <c r="CE471" s="277"/>
      <c r="CF471" s="277"/>
      <c r="CG471" s="277"/>
      <c r="CH471" s="277"/>
      <c r="CI471" s="277"/>
      <c r="CJ471" s="277"/>
      <c r="CK471" s="277"/>
      <c r="CL471" s="277"/>
      <c r="CM471" s="277"/>
      <c r="CN471" s="277"/>
      <c r="CO471" s="277"/>
      <c r="CP471" s="277"/>
      <c r="CQ471" s="277"/>
      <c r="CR471" s="277"/>
      <c r="CS471" s="277"/>
      <c r="CT471" s="277"/>
      <c r="CU471" s="277"/>
      <c r="CV471" s="277"/>
      <c r="CW471" s="277"/>
      <c r="CX471" s="277"/>
      <c r="CY471" s="277"/>
      <c r="CZ471" s="277"/>
      <c r="DA471" s="277"/>
      <c r="DB471" s="277"/>
    </row>
    <row r="472" spans="1:106" s="293" customFormat="1" ht="31.5" customHeight="1">
      <c r="A472" s="271">
        <v>293</v>
      </c>
      <c r="B472" s="271"/>
      <c r="C472" s="271" t="s">
        <v>6258</v>
      </c>
      <c r="D472" s="271" t="s">
        <v>5392</v>
      </c>
      <c r="E472" s="271" t="s">
        <v>6259</v>
      </c>
      <c r="F472" s="271" t="s">
        <v>6260</v>
      </c>
      <c r="G472" s="271" t="s">
        <v>5903</v>
      </c>
      <c r="H472" s="271">
        <v>1954977</v>
      </c>
      <c r="I472" s="271"/>
      <c r="J472" s="271"/>
      <c r="K472" s="272">
        <v>42816</v>
      </c>
      <c r="L472" s="271" t="s">
        <v>6261</v>
      </c>
      <c r="M472" s="271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  <c r="X472" s="277"/>
      <c r="Y472" s="277"/>
      <c r="Z472" s="277"/>
      <c r="AA472" s="277"/>
      <c r="AB472" s="277"/>
      <c r="AC472" s="277"/>
      <c r="AD472" s="277"/>
      <c r="AE472" s="277"/>
      <c r="AF472" s="277"/>
      <c r="AG472" s="277"/>
      <c r="AH472" s="277"/>
      <c r="AI472" s="277"/>
      <c r="AJ472" s="277"/>
      <c r="AK472" s="277"/>
      <c r="AL472" s="277"/>
      <c r="AM472" s="277"/>
      <c r="AN472" s="277"/>
      <c r="AO472" s="277"/>
      <c r="AP472" s="277"/>
      <c r="AQ472" s="277"/>
      <c r="AR472" s="277"/>
      <c r="AS472" s="277"/>
      <c r="AT472" s="277"/>
      <c r="AU472" s="277"/>
      <c r="AV472" s="277"/>
      <c r="AW472" s="277"/>
      <c r="AX472" s="277"/>
      <c r="AY472" s="277"/>
      <c r="AZ472" s="277"/>
      <c r="BA472" s="277"/>
      <c r="BB472" s="277"/>
      <c r="BC472" s="277"/>
      <c r="BD472" s="277"/>
      <c r="BE472" s="277"/>
      <c r="BF472" s="277"/>
      <c r="BG472" s="277"/>
      <c r="BH472" s="277"/>
      <c r="BI472" s="277"/>
      <c r="BJ472" s="277"/>
      <c r="BK472" s="277"/>
      <c r="BL472" s="277"/>
      <c r="BM472" s="277"/>
      <c r="BN472" s="277"/>
      <c r="BO472" s="277"/>
      <c r="BP472" s="277"/>
      <c r="BQ472" s="277"/>
      <c r="BR472" s="277"/>
      <c r="BS472" s="277"/>
      <c r="BT472" s="277"/>
      <c r="BU472" s="277"/>
      <c r="BV472" s="277"/>
      <c r="BW472" s="277"/>
      <c r="BX472" s="277"/>
      <c r="BY472" s="277"/>
      <c r="BZ472" s="277"/>
      <c r="CA472" s="277"/>
      <c r="CB472" s="277"/>
      <c r="CC472" s="277"/>
      <c r="CD472" s="277"/>
      <c r="CE472" s="277"/>
      <c r="CF472" s="277"/>
      <c r="CG472" s="277"/>
      <c r="CH472" s="277"/>
      <c r="CI472" s="277"/>
      <c r="CJ472" s="277"/>
      <c r="CK472" s="277"/>
      <c r="CL472" s="277"/>
      <c r="CM472" s="277"/>
      <c r="CN472" s="277"/>
      <c r="CO472" s="277"/>
      <c r="CP472" s="277"/>
      <c r="CQ472" s="277"/>
      <c r="CR472" s="277"/>
      <c r="CS472" s="277"/>
      <c r="CT472" s="277"/>
      <c r="CU472" s="277"/>
      <c r="CV472" s="277"/>
      <c r="CW472" s="277"/>
      <c r="CX472" s="277"/>
      <c r="CY472" s="277"/>
      <c r="CZ472" s="277"/>
      <c r="DA472" s="277"/>
      <c r="DB472" s="277"/>
    </row>
    <row r="473" spans="1:106" s="293" customFormat="1" ht="51">
      <c r="A473" s="271">
        <v>294</v>
      </c>
      <c r="B473" s="271"/>
      <c r="C473" s="271" t="s">
        <v>6258</v>
      </c>
      <c r="D473" s="271" t="s">
        <v>5392</v>
      </c>
      <c r="E473" s="271" t="s">
        <v>6259</v>
      </c>
      <c r="F473" s="271" t="s">
        <v>6262</v>
      </c>
      <c r="G473" s="271" t="s">
        <v>4036</v>
      </c>
      <c r="H473" s="271">
        <v>70649</v>
      </c>
      <c r="I473" s="271"/>
      <c r="J473" s="271"/>
      <c r="K473" s="272">
        <v>42816</v>
      </c>
      <c r="L473" s="271" t="s">
        <v>6263</v>
      </c>
      <c r="M473" s="271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  <c r="AA473" s="277"/>
      <c r="AB473" s="277"/>
      <c r="AC473" s="277"/>
      <c r="AD473" s="277"/>
      <c r="AE473" s="277"/>
      <c r="AF473" s="277"/>
      <c r="AG473" s="277"/>
      <c r="AH473" s="277"/>
      <c r="AI473" s="277"/>
      <c r="AJ473" s="277"/>
      <c r="AK473" s="277"/>
      <c r="AL473" s="277"/>
      <c r="AM473" s="277"/>
      <c r="AN473" s="277"/>
      <c r="AO473" s="277"/>
      <c r="AP473" s="277"/>
      <c r="AQ473" s="277"/>
      <c r="AR473" s="277"/>
      <c r="AS473" s="277"/>
      <c r="AT473" s="277"/>
      <c r="AU473" s="277"/>
      <c r="AV473" s="277"/>
      <c r="AW473" s="277"/>
      <c r="AX473" s="277"/>
      <c r="AY473" s="277"/>
      <c r="AZ473" s="277"/>
      <c r="BA473" s="277"/>
      <c r="BB473" s="277"/>
      <c r="BC473" s="277"/>
      <c r="BD473" s="277"/>
      <c r="BE473" s="277"/>
      <c r="BF473" s="277"/>
      <c r="BG473" s="277"/>
      <c r="BH473" s="277"/>
      <c r="BI473" s="277"/>
      <c r="BJ473" s="277"/>
      <c r="BK473" s="277"/>
      <c r="BL473" s="277"/>
      <c r="BM473" s="277"/>
      <c r="BN473" s="277"/>
      <c r="BO473" s="277"/>
      <c r="BP473" s="277"/>
      <c r="BQ473" s="277"/>
      <c r="BR473" s="277"/>
      <c r="BS473" s="277"/>
      <c r="BT473" s="277"/>
      <c r="BU473" s="277"/>
      <c r="BV473" s="277"/>
      <c r="BW473" s="277"/>
      <c r="BX473" s="277"/>
      <c r="BY473" s="277"/>
      <c r="BZ473" s="277"/>
      <c r="CA473" s="277"/>
      <c r="CB473" s="277"/>
      <c r="CC473" s="277"/>
      <c r="CD473" s="277"/>
      <c r="CE473" s="277"/>
      <c r="CF473" s="277"/>
      <c r="CG473" s="277"/>
      <c r="CH473" s="277"/>
      <c r="CI473" s="277"/>
      <c r="CJ473" s="277"/>
      <c r="CK473" s="277"/>
      <c r="CL473" s="277"/>
      <c r="CM473" s="277"/>
      <c r="CN473" s="277"/>
      <c r="CO473" s="277"/>
      <c r="CP473" s="277"/>
      <c r="CQ473" s="277"/>
      <c r="CR473" s="277"/>
      <c r="CS473" s="277"/>
      <c r="CT473" s="277"/>
      <c r="CU473" s="277"/>
      <c r="CV473" s="277"/>
      <c r="CW473" s="277"/>
      <c r="CX473" s="277"/>
      <c r="CY473" s="277"/>
      <c r="CZ473" s="277"/>
      <c r="DA473" s="277"/>
      <c r="DB473" s="277"/>
    </row>
    <row r="474" spans="1:106" s="293" customFormat="1" ht="25.5">
      <c r="A474" s="271">
        <v>295</v>
      </c>
      <c r="B474" s="271"/>
      <c r="C474" s="271" t="s">
        <v>6264</v>
      </c>
      <c r="D474" s="271" t="s">
        <v>3442</v>
      </c>
      <c r="E474" s="271" t="s">
        <v>6265</v>
      </c>
      <c r="F474" s="271" t="s">
        <v>6266</v>
      </c>
      <c r="G474" s="271" t="s">
        <v>989</v>
      </c>
      <c r="H474" s="271">
        <v>200</v>
      </c>
      <c r="I474" s="271"/>
      <c r="J474" s="271"/>
      <c r="K474" s="272">
        <v>42824</v>
      </c>
      <c r="L474" s="271" t="s">
        <v>6267</v>
      </c>
      <c r="M474" s="271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  <c r="AA474" s="277"/>
      <c r="AB474" s="277"/>
      <c r="AC474" s="277"/>
      <c r="AD474" s="277"/>
      <c r="AE474" s="277"/>
      <c r="AF474" s="277"/>
      <c r="AG474" s="277"/>
      <c r="AH474" s="277"/>
      <c r="AI474" s="277"/>
      <c r="AJ474" s="277"/>
      <c r="AK474" s="277"/>
      <c r="AL474" s="277"/>
      <c r="AM474" s="277"/>
      <c r="AN474" s="277"/>
      <c r="AO474" s="277"/>
      <c r="AP474" s="277"/>
      <c r="AQ474" s="277"/>
      <c r="AR474" s="277"/>
      <c r="AS474" s="277"/>
      <c r="AT474" s="277"/>
      <c r="AU474" s="277"/>
      <c r="AV474" s="277"/>
      <c r="AW474" s="277"/>
      <c r="AX474" s="277"/>
      <c r="AY474" s="277"/>
      <c r="AZ474" s="277"/>
      <c r="BA474" s="277"/>
      <c r="BB474" s="277"/>
      <c r="BC474" s="277"/>
      <c r="BD474" s="277"/>
      <c r="BE474" s="277"/>
      <c r="BF474" s="277"/>
      <c r="BG474" s="277"/>
      <c r="BH474" s="277"/>
      <c r="BI474" s="277"/>
      <c r="BJ474" s="277"/>
      <c r="BK474" s="277"/>
      <c r="BL474" s="277"/>
      <c r="BM474" s="277"/>
      <c r="BN474" s="277"/>
      <c r="BO474" s="277"/>
      <c r="BP474" s="277"/>
      <c r="BQ474" s="277"/>
      <c r="BR474" s="277"/>
      <c r="BS474" s="277"/>
      <c r="BT474" s="277"/>
      <c r="BU474" s="277"/>
      <c r="BV474" s="277"/>
      <c r="BW474" s="277"/>
      <c r="BX474" s="277"/>
      <c r="BY474" s="277"/>
      <c r="BZ474" s="277"/>
      <c r="CA474" s="277"/>
      <c r="CB474" s="277"/>
      <c r="CC474" s="277"/>
      <c r="CD474" s="277"/>
      <c r="CE474" s="277"/>
      <c r="CF474" s="277"/>
      <c r="CG474" s="277"/>
      <c r="CH474" s="277"/>
      <c r="CI474" s="277"/>
      <c r="CJ474" s="277"/>
      <c r="CK474" s="277"/>
      <c r="CL474" s="277"/>
      <c r="CM474" s="277"/>
      <c r="CN474" s="277"/>
      <c r="CO474" s="277"/>
      <c r="CP474" s="277"/>
      <c r="CQ474" s="277"/>
      <c r="CR474" s="277"/>
      <c r="CS474" s="277"/>
      <c r="CT474" s="277"/>
      <c r="CU474" s="277"/>
      <c r="CV474" s="277"/>
      <c r="CW474" s="277"/>
      <c r="CX474" s="277"/>
      <c r="CY474" s="277"/>
      <c r="CZ474" s="277"/>
      <c r="DA474" s="277"/>
      <c r="DB474" s="277"/>
    </row>
    <row r="475" spans="1:106" s="293" customFormat="1" ht="12.75">
      <c r="A475" s="271"/>
      <c r="B475" s="271"/>
      <c r="C475" s="271"/>
      <c r="D475" s="271"/>
      <c r="E475" s="271"/>
      <c r="F475" s="271"/>
      <c r="G475" s="271" t="s">
        <v>4392</v>
      </c>
      <c r="H475" s="271">
        <v>6610</v>
      </c>
      <c r="I475" s="271"/>
      <c r="J475" s="271"/>
      <c r="K475" s="271"/>
      <c r="L475" s="271"/>
      <c r="M475" s="271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  <c r="X475" s="277"/>
      <c r="Y475" s="277"/>
      <c r="Z475" s="277"/>
      <c r="AA475" s="277"/>
      <c r="AB475" s="277"/>
      <c r="AC475" s="277"/>
      <c r="AD475" s="277"/>
      <c r="AE475" s="277"/>
      <c r="AF475" s="277"/>
      <c r="AG475" s="277"/>
      <c r="AH475" s="277"/>
      <c r="AI475" s="277"/>
      <c r="AJ475" s="277"/>
      <c r="AK475" s="277"/>
      <c r="AL475" s="277"/>
      <c r="AM475" s="277"/>
      <c r="AN475" s="277"/>
      <c r="AO475" s="277"/>
      <c r="AP475" s="277"/>
      <c r="AQ475" s="277"/>
      <c r="AR475" s="277"/>
      <c r="AS475" s="277"/>
      <c r="AT475" s="277"/>
      <c r="AU475" s="277"/>
      <c r="AV475" s="277"/>
      <c r="AW475" s="277"/>
      <c r="AX475" s="277"/>
      <c r="AY475" s="277"/>
      <c r="AZ475" s="277"/>
      <c r="BA475" s="277"/>
      <c r="BB475" s="277"/>
      <c r="BC475" s="277"/>
      <c r="BD475" s="277"/>
      <c r="BE475" s="277"/>
      <c r="BF475" s="277"/>
      <c r="BG475" s="277"/>
      <c r="BH475" s="277"/>
      <c r="BI475" s="277"/>
      <c r="BJ475" s="277"/>
      <c r="BK475" s="277"/>
      <c r="BL475" s="277"/>
      <c r="BM475" s="277"/>
      <c r="BN475" s="277"/>
      <c r="BO475" s="277"/>
      <c r="BP475" s="277"/>
      <c r="BQ475" s="277"/>
      <c r="BR475" s="277"/>
      <c r="BS475" s="277"/>
      <c r="BT475" s="277"/>
      <c r="BU475" s="277"/>
      <c r="BV475" s="277"/>
      <c r="BW475" s="277"/>
      <c r="BX475" s="277"/>
      <c r="BY475" s="277"/>
      <c r="BZ475" s="277"/>
      <c r="CA475" s="277"/>
      <c r="CB475" s="277"/>
      <c r="CC475" s="277"/>
      <c r="CD475" s="277"/>
      <c r="CE475" s="277"/>
      <c r="CF475" s="277"/>
      <c r="CG475" s="277"/>
      <c r="CH475" s="277"/>
      <c r="CI475" s="277"/>
      <c r="CJ475" s="277"/>
      <c r="CK475" s="277"/>
      <c r="CL475" s="277"/>
      <c r="CM475" s="277"/>
      <c r="CN475" s="277"/>
      <c r="CO475" s="277"/>
      <c r="CP475" s="277"/>
      <c r="CQ475" s="277"/>
      <c r="CR475" s="277"/>
      <c r="CS475" s="277"/>
      <c r="CT475" s="277"/>
      <c r="CU475" s="277"/>
      <c r="CV475" s="277"/>
      <c r="CW475" s="277"/>
      <c r="CX475" s="277"/>
      <c r="CY475" s="277"/>
      <c r="CZ475" s="277"/>
      <c r="DA475" s="277"/>
      <c r="DB475" s="277"/>
    </row>
    <row r="476" spans="1:106" s="293" customFormat="1" ht="25.5">
      <c r="A476" s="271">
        <v>296</v>
      </c>
      <c r="B476" s="271"/>
      <c r="C476" s="271" t="s">
        <v>6268</v>
      </c>
      <c r="D476" s="271" t="s">
        <v>6269</v>
      </c>
      <c r="E476" s="271" t="s">
        <v>6270</v>
      </c>
      <c r="F476" s="271" t="s">
        <v>6271</v>
      </c>
      <c r="G476" s="271" t="s">
        <v>5903</v>
      </c>
      <c r="H476" s="271">
        <v>4217196</v>
      </c>
      <c r="I476" s="271"/>
      <c r="J476" s="271"/>
      <c r="K476" s="271"/>
      <c r="L476" s="271" t="s">
        <v>6272</v>
      </c>
      <c r="M476" s="271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  <c r="X476" s="277"/>
      <c r="Y476" s="277"/>
      <c r="Z476" s="277"/>
      <c r="AA476" s="277"/>
      <c r="AB476" s="277"/>
      <c r="AC476" s="277"/>
      <c r="AD476" s="277"/>
      <c r="AE476" s="277"/>
      <c r="AF476" s="277"/>
      <c r="AG476" s="277"/>
      <c r="AH476" s="277"/>
      <c r="AI476" s="277"/>
      <c r="AJ476" s="277"/>
      <c r="AK476" s="277"/>
      <c r="AL476" s="277"/>
      <c r="AM476" s="277"/>
      <c r="AN476" s="277"/>
      <c r="AO476" s="277"/>
      <c r="AP476" s="277"/>
      <c r="AQ476" s="277"/>
      <c r="AR476" s="277"/>
      <c r="AS476" s="277"/>
      <c r="AT476" s="277"/>
      <c r="AU476" s="277"/>
      <c r="AV476" s="277"/>
      <c r="AW476" s="277"/>
      <c r="AX476" s="277"/>
      <c r="AY476" s="277"/>
      <c r="AZ476" s="277"/>
      <c r="BA476" s="277"/>
      <c r="BB476" s="277"/>
      <c r="BC476" s="277"/>
      <c r="BD476" s="277"/>
      <c r="BE476" s="277"/>
      <c r="BF476" s="277"/>
      <c r="BG476" s="277"/>
      <c r="BH476" s="277"/>
      <c r="BI476" s="277"/>
      <c r="BJ476" s="277"/>
      <c r="BK476" s="277"/>
      <c r="BL476" s="277"/>
      <c r="BM476" s="277"/>
      <c r="BN476" s="277"/>
      <c r="BO476" s="277"/>
      <c r="BP476" s="277"/>
      <c r="BQ476" s="277"/>
      <c r="BR476" s="277"/>
      <c r="BS476" s="277"/>
      <c r="BT476" s="277"/>
      <c r="BU476" s="277"/>
      <c r="BV476" s="277"/>
      <c r="BW476" s="277"/>
      <c r="BX476" s="277"/>
      <c r="BY476" s="277"/>
      <c r="BZ476" s="277"/>
      <c r="CA476" s="277"/>
      <c r="CB476" s="277"/>
      <c r="CC476" s="277"/>
      <c r="CD476" s="277"/>
      <c r="CE476" s="277"/>
      <c r="CF476" s="277"/>
      <c r="CG476" s="277"/>
      <c r="CH476" s="277"/>
      <c r="CI476" s="277"/>
      <c r="CJ476" s="277"/>
      <c r="CK476" s="277"/>
      <c r="CL476" s="277"/>
      <c r="CM476" s="277"/>
      <c r="CN476" s="277"/>
      <c r="CO476" s="277"/>
      <c r="CP476" s="277"/>
      <c r="CQ476" s="277"/>
      <c r="CR476" s="277"/>
      <c r="CS476" s="277"/>
      <c r="CT476" s="277"/>
      <c r="CU476" s="277"/>
      <c r="CV476" s="277"/>
      <c r="CW476" s="277"/>
      <c r="CX476" s="277"/>
      <c r="CY476" s="277"/>
      <c r="CZ476" s="277"/>
      <c r="DA476" s="277"/>
      <c r="DB476" s="277"/>
    </row>
    <row r="477" spans="1:106" s="293" customFormat="1" ht="25.5">
      <c r="A477" s="271">
        <v>304</v>
      </c>
      <c r="B477" s="271"/>
      <c r="C477" s="271" t="s">
        <v>6273</v>
      </c>
      <c r="D477" s="271" t="s">
        <v>5622</v>
      </c>
      <c r="E477" s="271" t="s">
        <v>6274</v>
      </c>
      <c r="F477" s="271" t="s">
        <v>6275</v>
      </c>
      <c r="G477" s="271" t="s">
        <v>4392</v>
      </c>
      <c r="H477" s="271">
        <v>15900</v>
      </c>
      <c r="I477" s="271"/>
      <c r="J477" s="271"/>
      <c r="K477" s="272">
        <v>42914</v>
      </c>
      <c r="L477" s="271" t="s">
        <v>6276</v>
      </c>
      <c r="M477" s="271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  <c r="X477" s="277"/>
      <c r="Y477" s="277"/>
      <c r="Z477" s="277"/>
      <c r="AA477" s="277"/>
      <c r="AB477" s="277"/>
      <c r="AC477" s="277"/>
      <c r="AD477" s="277"/>
      <c r="AE477" s="277"/>
      <c r="AF477" s="277"/>
      <c r="AG477" s="277"/>
      <c r="AH477" s="277"/>
      <c r="AI477" s="277"/>
      <c r="AJ477" s="277"/>
      <c r="AK477" s="277"/>
      <c r="AL477" s="277"/>
      <c r="AM477" s="277"/>
      <c r="AN477" s="277"/>
      <c r="AO477" s="277"/>
      <c r="AP477" s="277"/>
      <c r="AQ477" s="277"/>
      <c r="AR477" s="277"/>
      <c r="AS477" s="277"/>
      <c r="AT477" s="277"/>
      <c r="AU477" s="277"/>
      <c r="AV477" s="277"/>
      <c r="AW477" s="277"/>
      <c r="AX477" s="277"/>
      <c r="AY477" s="277"/>
      <c r="AZ477" s="277"/>
      <c r="BA477" s="277"/>
      <c r="BB477" s="277"/>
      <c r="BC477" s="277"/>
      <c r="BD477" s="277"/>
      <c r="BE477" s="277"/>
      <c r="BF477" s="277"/>
      <c r="BG477" s="277"/>
      <c r="BH477" s="277"/>
      <c r="BI477" s="277"/>
      <c r="BJ477" s="277"/>
      <c r="BK477" s="277"/>
      <c r="BL477" s="277"/>
      <c r="BM477" s="277"/>
      <c r="BN477" s="277"/>
      <c r="BO477" s="277"/>
      <c r="BP477" s="277"/>
      <c r="BQ477" s="277"/>
      <c r="BR477" s="277"/>
      <c r="BS477" s="277"/>
      <c r="BT477" s="277"/>
      <c r="BU477" s="277"/>
      <c r="BV477" s="277"/>
      <c r="BW477" s="277"/>
      <c r="BX477" s="277"/>
      <c r="BY477" s="277"/>
      <c r="BZ477" s="277"/>
      <c r="CA477" s="277"/>
      <c r="CB477" s="277"/>
      <c r="CC477" s="277"/>
      <c r="CD477" s="277"/>
      <c r="CE477" s="277"/>
      <c r="CF477" s="277"/>
      <c r="CG477" s="277"/>
      <c r="CH477" s="277"/>
      <c r="CI477" s="277"/>
      <c r="CJ477" s="277"/>
      <c r="CK477" s="277"/>
      <c r="CL477" s="277"/>
      <c r="CM477" s="277"/>
      <c r="CN477" s="277"/>
      <c r="CO477" s="277"/>
      <c r="CP477" s="277"/>
      <c r="CQ477" s="277"/>
      <c r="CR477" s="277"/>
      <c r="CS477" s="277"/>
      <c r="CT477" s="277"/>
      <c r="CU477" s="277"/>
      <c r="CV477" s="277"/>
      <c r="CW477" s="277"/>
      <c r="CX477" s="277"/>
      <c r="CY477" s="277"/>
      <c r="CZ477" s="277"/>
      <c r="DA477" s="277"/>
      <c r="DB477" s="277"/>
    </row>
    <row r="478" spans="1:106" s="293" customFormat="1" ht="12.75">
      <c r="A478" s="271"/>
      <c r="B478" s="271"/>
      <c r="C478" s="271"/>
      <c r="D478" s="271"/>
      <c r="E478" s="271"/>
      <c r="F478" s="271"/>
      <c r="G478" s="271" t="s">
        <v>6277</v>
      </c>
      <c r="H478" s="271">
        <v>4790</v>
      </c>
      <c r="I478" s="271"/>
      <c r="J478" s="271"/>
      <c r="K478" s="271"/>
      <c r="L478" s="271"/>
      <c r="M478" s="271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  <c r="X478" s="277"/>
      <c r="Y478" s="277"/>
      <c r="Z478" s="277"/>
      <c r="AA478" s="277"/>
      <c r="AB478" s="277"/>
      <c r="AC478" s="277"/>
      <c r="AD478" s="277"/>
      <c r="AE478" s="277"/>
      <c r="AF478" s="277"/>
      <c r="AG478" s="277"/>
      <c r="AH478" s="277"/>
      <c r="AI478" s="277"/>
      <c r="AJ478" s="277"/>
      <c r="AK478" s="277"/>
      <c r="AL478" s="277"/>
      <c r="AM478" s="277"/>
      <c r="AN478" s="277"/>
      <c r="AO478" s="277"/>
      <c r="AP478" s="277"/>
      <c r="AQ478" s="277"/>
      <c r="AR478" s="277"/>
      <c r="AS478" s="277"/>
      <c r="AT478" s="277"/>
      <c r="AU478" s="277"/>
      <c r="AV478" s="277"/>
      <c r="AW478" s="277"/>
      <c r="AX478" s="277"/>
      <c r="AY478" s="277"/>
      <c r="AZ478" s="277"/>
      <c r="BA478" s="277"/>
      <c r="BB478" s="277"/>
      <c r="BC478" s="277"/>
      <c r="BD478" s="277"/>
      <c r="BE478" s="277"/>
      <c r="BF478" s="277"/>
      <c r="BG478" s="277"/>
      <c r="BH478" s="277"/>
      <c r="BI478" s="277"/>
      <c r="BJ478" s="277"/>
      <c r="BK478" s="277"/>
      <c r="BL478" s="277"/>
      <c r="BM478" s="277"/>
      <c r="BN478" s="277"/>
      <c r="BO478" s="277"/>
      <c r="BP478" s="277"/>
      <c r="BQ478" s="277"/>
      <c r="BR478" s="277"/>
      <c r="BS478" s="277"/>
      <c r="BT478" s="277"/>
      <c r="BU478" s="277"/>
      <c r="BV478" s="277"/>
      <c r="BW478" s="277"/>
      <c r="BX478" s="277"/>
      <c r="BY478" s="277"/>
      <c r="BZ478" s="277"/>
      <c r="CA478" s="277"/>
      <c r="CB478" s="277"/>
      <c r="CC478" s="277"/>
      <c r="CD478" s="277"/>
      <c r="CE478" s="277"/>
      <c r="CF478" s="277"/>
      <c r="CG478" s="277"/>
      <c r="CH478" s="277"/>
      <c r="CI478" s="277"/>
      <c r="CJ478" s="277"/>
      <c r="CK478" s="277"/>
      <c r="CL478" s="277"/>
      <c r="CM478" s="277"/>
      <c r="CN478" s="277"/>
      <c r="CO478" s="277"/>
      <c r="CP478" s="277"/>
      <c r="CQ478" s="277"/>
      <c r="CR478" s="277"/>
      <c r="CS478" s="277"/>
      <c r="CT478" s="277"/>
      <c r="CU478" s="277"/>
      <c r="CV478" s="277"/>
      <c r="CW478" s="277"/>
      <c r="CX478" s="277"/>
      <c r="CY478" s="277"/>
      <c r="CZ478" s="277"/>
      <c r="DA478" s="277"/>
      <c r="DB478" s="277"/>
    </row>
    <row r="479" spans="1:106" s="293" customFormat="1" ht="25.5">
      <c r="A479" s="271">
        <v>305</v>
      </c>
      <c r="B479" s="271"/>
      <c r="C479" s="271" t="s">
        <v>6149</v>
      </c>
      <c r="D479" s="271" t="s">
        <v>5622</v>
      </c>
      <c r="E479" s="271" t="s">
        <v>6278</v>
      </c>
      <c r="F479" s="271" t="s">
        <v>6279</v>
      </c>
      <c r="G479" s="271" t="s">
        <v>989</v>
      </c>
      <c r="H479" s="271">
        <v>72459</v>
      </c>
      <c r="I479" s="271"/>
      <c r="J479" s="271"/>
      <c r="K479" s="272">
        <v>42921</v>
      </c>
      <c r="L479" s="271" t="s">
        <v>6280</v>
      </c>
      <c r="M479" s="271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  <c r="X479" s="277"/>
      <c r="Y479" s="277"/>
      <c r="Z479" s="277"/>
      <c r="AA479" s="277"/>
      <c r="AB479" s="277"/>
      <c r="AC479" s="277"/>
      <c r="AD479" s="277"/>
      <c r="AE479" s="277"/>
      <c r="AF479" s="277"/>
      <c r="AG479" s="277"/>
      <c r="AH479" s="277"/>
      <c r="AI479" s="277"/>
      <c r="AJ479" s="277"/>
      <c r="AK479" s="277"/>
      <c r="AL479" s="277"/>
      <c r="AM479" s="277"/>
      <c r="AN479" s="277"/>
      <c r="AO479" s="277"/>
      <c r="AP479" s="277"/>
      <c r="AQ479" s="277"/>
      <c r="AR479" s="277"/>
      <c r="AS479" s="277"/>
      <c r="AT479" s="277"/>
      <c r="AU479" s="277"/>
      <c r="AV479" s="277"/>
      <c r="AW479" s="277"/>
      <c r="AX479" s="277"/>
      <c r="AY479" s="277"/>
      <c r="AZ479" s="277"/>
      <c r="BA479" s="277"/>
      <c r="BB479" s="277"/>
      <c r="BC479" s="277"/>
      <c r="BD479" s="277"/>
      <c r="BE479" s="277"/>
      <c r="BF479" s="277"/>
      <c r="BG479" s="277"/>
      <c r="BH479" s="277"/>
      <c r="BI479" s="277"/>
      <c r="BJ479" s="277"/>
      <c r="BK479" s="277"/>
      <c r="BL479" s="277"/>
      <c r="BM479" s="277"/>
      <c r="BN479" s="277"/>
      <c r="BO479" s="277"/>
      <c r="BP479" s="277"/>
      <c r="BQ479" s="277"/>
      <c r="BR479" s="277"/>
      <c r="BS479" s="277"/>
      <c r="BT479" s="277"/>
      <c r="BU479" s="277"/>
      <c r="BV479" s="277"/>
      <c r="BW479" s="277"/>
      <c r="BX479" s="277"/>
      <c r="BY479" s="277"/>
      <c r="BZ479" s="277"/>
      <c r="CA479" s="277"/>
      <c r="CB479" s="277"/>
      <c r="CC479" s="277"/>
      <c r="CD479" s="277"/>
      <c r="CE479" s="277"/>
      <c r="CF479" s="277"/>
      <c r="CG479" s="277"/>
      <c r="CH479" s="277"/>
      <c r="CI479" s="277"/>
      <c r="CJ479" s="277"/>
      <c r="CK479" s="277"/>
      <c r="CL479" s="277"/>
      <c r="CM479" s="277"/>
      <c r="CN479" s="277"/>
      <c r="CO479" s="277"/>
      <c r="CP479" s="277"/>
      <c r="CQ479" s="277"/>
      <c r="CR479" s="277"/>
      <c r="CS479" s="277"/>
      <c r="CT479" s="277"/>
      <c r="CU479" s="277"/>
      <c r="CV479" s="277"/>
      <c r="CW479" s="277"/>
      <c r="CX479" s="277"/>
      <c r="CY479" s="277"/>
      <c r="CZ479" s="277"/>
      <c r="DA479" s="277"/>
      <c r="DB479" s="277"/>
    </row>
    <row r="480" spans="1:106" s="293" customFormat="1" ht="25.5">
      <c r="A480" s="271">
        <v>306</v>
      </c>
      <c r="B480" s="271"/>
      <c r="C480" s="271" t="s">
        <v>6281</v>
      </c>
      <c r="D480" s="271" t="s">
        <v>5622</v>
      </c>
      <c r="E480" s="271" t="s">
        <v>6282</v>
      </c>
      <c r="F480" s="271" t="s">
        <v>6283</v>
      </c>
      <c r="G480" s="271" t="s">
        <v>989</v>
      </c>
      <c r="H480" s="271">
        <v>200</v>
      </c>
      <c r="I480" s="271"/>
      <c r="J480" s="271"/>
      <c r="K480" s="272">
        <v>42923</v>
      </c>
      <c r="L480" s="271" t="s">
        <v>6284</v>
      </c>
      <c r="M480" s="271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  <c r="X480" s="277"/>
      <c r="Y480" s="277"/>
      <c r="Z480" s="277"/>
      <c r="AA480" s="277"/>
      <c r="AB480" s="277"/>
      <c r="AC480" s="277"/>
      <c r="AD480" s="277"/>
      <c r="AE480" s="277"/>
      <c r="AF480" s="277"/>
      <c r="AG480" s="277"/>
      <c r="AH480" s="277"/>
      <c r="AI480" s="277"/>
      <c r="AJ480" s="277"/>
      <c r="AK480" s="277"/>
      <c r="AL480" s="277"/>
      <c r="AM480" s="277"/>
      <c r="AN480" s="277"/>
      <c r="AO480" s="277"/>
      <c r="AP480" s="277"/>
      <c r="AQ480" s="277"/>
      <c r="AR480" s="277"/>
      <c r="AS480" s="277"/>
      <c r="AT480" s="277"/>
      <c r="AU480" s="277"/>
      <c r="AV480" s="277"/>
      <c r="AW480" s="277"/>
      <c r="AX480" s="277"/>
      <c r="AY480" s="277"/>
      <c r="AZ480" s="277"/>
      <c r="BA480" s="277"/>
      <c r="BB480" s="277"/>
      <c r="BC480" s="277"/>
      <c r="BD480" s="277"/>
      <c r="BE480" s="277"/>
      <c r="BF480" s="277"/>
      <c r="BG480" s="277"/>
      <c r="BH480" s="277"/>
      <c r="BI480" s="277"/>
      <c r="BJ480" s="277"/>
      <c r="BK480" s="277"/>
      <c r="BL480" s="277"/>
      <c r="BM480" s="277"/>
      <c r="BN480" s="277"/>
      <c r="BO480" s="277"/>
      <c r="BP480" s="277"/>
      <c r="BQ480" s="277"/>
      <c r="BR480" s="277"/>
      <c r="BS480" s="277"/>
      <c r="BT480" s="277"/>
      <c r="BU480" s="277"/>
      <c r="BV480" s="277"/>
      <c r="BW480" s="277"/>
      <c r="BX480" s="277"/>
      <c r="BY480" s="277"/>
      <c r="BZ480" s="277"/>
      <c r="CA480" s="277"/>
      <c r="CB480" s="277"/>
      <c r="CC480" s="277"/>
      <c r="CD480" s="277"/>
      <c r="CE480" s="277"/>
      <c r="CF480" s="277"/>
      <c r="CG480" s="277"/>
      <c r="CH480" s="277"/>
      <c r="CI480" s="277"/>
      <c r="CJ480" s="277"/>
      <c r="CK480" s="277"/>
      <c r="CL480" s="277"/>
      <c r="CM480" s="277"/>
      <c r="CN480" s="277"/>
      <c r="CO480" s="277"/>
      <c r="CP480" s="277"/>
      <c r="CQ480" s="277"/>
      <c r="CR480" s="277"/>
      <c r="CS480" s="277"/>
      <c r="CT480" s="277"/>
      <c r="CU480" s="277"/>
      <c r="CV480" s="277"/>
      <c r="CW480" s="277"/>
      <c r="CX480" s="277"/>
      <c r="CY480" s="277"/>
      <c r="CZ480" s="277"/>
      <c r="DA480" s="277"/>
      <c r="DB480" s="277"/>
    </row>
    <row r="481" spans="1:106" s="293" customFormat="1" ht="12.75">
      <c r="A481" s="271"/>
      <c r="B481" s="271"/>
      <c r="C481" s="271"/>
      <c r="D481" s="271"/>
      <c r="E481" s="271"/>
      <c r="F481" s="271"/>
      <c r="G481" s="271" t="s">
        <v>977</v>
      </c>
      <c r="H481" s="271">
        <v>5000</v>
      </c>
      <c r="I481" s="271"/>
      <c r="J481" s="271"/>
      <c r="K481" s="271"/>
      <c r="L481" s="271"/>
      <c r="M481" s="271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  <c r="AA481" s="277"/>
      <c r="AB481" s="277"/>
      <c r="AC481" s="277"/>
      <c r="AD481" s="277"/>
      <c r="AE481" s="277"/>
      <c r="AF481" s="277"/>
      <c r="AG481" s="277"/>
      <c r="AH481" s="277"/>
      <c r="AI481" s="277"/>
      <c r="AJ481" s="277"/>
      <c r="AK481" s="277"/>
      <c r="AL481" s="277"/>
      <c r="AM481" s="277"/>
      <c r="AN481" s="277"/>
      <c r="AO481" s="277"/>
      <c r="AP481" s="277"/>
      <c r="AQ481" s="277"/>
      <c r="AR481" s="277"/>
      <c r="AS481" s="277"/>
      <c r="AT481" s="277"/>
      <c r="AU481" s="277"/>
      <c r="AV481" s="277"/>
      <c r="AW481" s="277"/>
      <c r="AX481" s="277"/>
      <c r="AY481" s="277"/>
      <c r="AZ481" s="277"/>
      <c r="BA481" s="277"/>
      <c r="BB481" s="277"/>
      <c r="BC481" s="277"/>
      <c r="BD481" s="277"/>
      <c r="BE481" s="277"/>
      <c r="BF481" s="277"/>
      <c r="BG481" s="277"/>
      <c r="BH481" s="277"/>
      <c r="BI481" s="277"/>
      <c r="BJ481" s="277"/>
      <c r="BK481" s="277"/>
      <c r="BL481" s="277"/>
      <c r="BM481" s="277"/>
      <c r="BN481" s="277"/>
      <c r="BO481" s="277"/>
      <c r="BP481" s="277"/>
      <c r="BQ481" s="277"/>
      <c r="BR481" s="277"/>
      <c r="BS481" s="277"/>
      <c r="BT481" s="277"/>
      <c r="BU481" s="277"/>
      <c r="BV481" s="277"/>
      <c r="BW481" s="277"/>
      <c r="BX481" s="277"/>
      <c r="BY481" s="277"/>
      <c r="BZ481" s="277"/>
      <c r="CA481" s="277"/>
      <c r="CB481" s="277"/>
      <c r="CC481" s="277"/>
      <c r="CD481" s="277"/>
      <c r="CE481" s="277"/>
      <c r="CF481" s="277"/>
      <c r="CG481" s="277"/>
      <c r="CH481" s="277"/>
      <c r="CI481" s="277"/>
      <c r="CJ481" s="277"/>
      <c r="CK481" s="277"/>
      <c r="CL481" s="277"/>
      <c r="CM481" s="277"/>
      <c r="CN481" s="277"/>
      <c r="CO481" s="277"/>
      <c r="CP481" s="277"/>
      <c r="CQ481" s="277"/>
      <c r="CR481" s="277"/>
      <c r="CS481" s="277"/>
      <c r="CT481" s="277"/>
      <c r="CU481" s="277"/>
      <c r="CV481" s="277"/>
      <c r="CW481" s="277"/>
      <c r="CX481" s="277"/>
      <c r="CY481" s="277"/>
      <c r="CZ481" s="277"/>
      <c r="DA481" s="277"/>
      <c r="DB481" s="277"/>
    </row>
    <row r="482" spans="1:106" s="293" customFormat="1" ht="12.75">
      <c r="A482" s="271"/>
      <c r="B482" s="271"/>
      <c r="C482" s="271" t="s">
        <v>6285</v>
      </c>
      <c r="D482" s="271" t="s">
        <v>5622</v>
      </c>
      <c r="E482" s="271"/>
      <c r="F482" s="271"/>
      <c r="G482" s="271" t="s">
        <v>989</v>
      </c>
      <c r="H482" s="271">
        <v>200</v>
      </c>
      <c r="I482" s="271"/>
      <c r="J482" s="271"/>
      <c r="K482" s="271"/>
      <c r="L482" s="271"/>
      <c r="M482" s="271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  <c r="AA482" s="277"/>
      <c r="AB482" s="277"/>
      <c r="AC482" s="277"/>
      <c r="AD482" s="277"/>
      <c r="AE482" s="277"/>
      <c r="AF482" s="277"/>
      <c r="AG482" s="277"/>
      <c r="AH482" s="277"/>
      <c r="AI482" s="277"/>
      <c r="AJ482" s="277"/>
      <c r="AK482" s="277"/>
      <c r="AL482" s="277"/>
      <c r="AM482" s="277"/>
      <c r="AN482" s="277"/>
      <c r="AO482" s="277"/>
      <c r="AP482" s="277"/>
      <c r="AQ482" s="277"/>
      <c r="AR482" s="277"/>
      <c r="AS482" s="277"/>
      <c r="AT482" s="277"/>
      <c r="AU482" s="277"/>
      <c r="AV482" s="277"/>
      <c r="AW482" s="277"/>
      <c r="AX482" s="277"/>
      <c r="AY482" s="277"/>
      <c r="AZ482" s="277"/>
      <c r="BA482" s="277"/>
      <c r="BB482" s="277"/>
      <c r="BC482" s="277"/>
      <c r="BD482" s="277"/>
      <c r="BE482" s="277"/>
      <c r="BF482" s="277"/>
      <c r="BG482" s="277"/>
      <c r="BH482" s="277"/>
      <c r="BI482" s="277"/>
      <c r="BJ482" s="277"/>
      <c r="BK482" s="277"/>
      <c r="BL482" s="277"/>
      <c r="BM482" s="277"/>
      <c r="BN482" s="277"/>
      <c r="BO482" s="277"/>
      <c r="BP482" s="277"/>
      <c r="BQ482" s="277"/>
      <c r="BR482" s="277"/>
      <c r="BS482" s="277"/>
      <c r="BT482" s="277"/>
      <c r="BU482" s="277"/>
      <c r="BV482" s="277"/>
      <c r="BW482" s="277"/>
      <c r="BX482" s="277"/>
      <c r="BY482" s="277"/>
      <c r="BZ482" s="277"/>
      <c r="CA482" s="277"/>
      <c r="CB482" s="277"/>
      <c r="CC482" s="277"/>
      <c r="CD482" s="277"/>
      <c r="CE482" s="277"/>
      <c r="CF482" s="277"/>
      <c r="CG482" s="277"/>
      <c r="CH482" s="277"/>
      <c r="CI482" s="277"/>
      <c r="CJ482" s="277"/>
      <c r="CK482" s="277"/>
      <c r="CL482" s="277"/>
      <c r="CM482" s="277"/>
      <c r="CN482" s="277"/>
      <c r="CO482" s="277"/>
      <c r="CP482" s="277"/>
      <c r="CQ482" s="277"/>
      <c r="CR482" s="277"/>
      <c r="CS482" s="277"/>
      <c r="CT482" s="277"/>
      <c r="CU482" s="277"/>
      <c r="CV482" s="277"/>
      <c r="CW482" s="277"/>
      <c r="CX482" s="277"/>
      <c r="CY482" s="277"/>
      <c r="CZ482" s="277"/>
      <c r="DA482" s="277"/>
      <c r="DB482" s="277"/>
    </row>
    <row r="483" spans="1:106" s="293" customFormat="1" ht="12.75">
      <c r="A483" s="271"/>
      <c r="B483" s="271"/>
      <c r="C483" s="271"/>
      <c r="D483" s="271"/>
      <c r="E483" s="271"/>
      <c r="F483" s="271"/>
      <c r="G483" s="271" t="s">
        <v>977</v>
      </c>
      <c r="H483" s="271">
        <v>3000</v>
      </c>
      <c r="I483" s="271"/>
      <c r="J483" s="271"/>
      <c r="K483" s="271"/>
      <c r="L483" s="271"/>
      <c r="M483" s="271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  <c r="AA483" s="277"/>
      <c r="AB483" s="277"/>
      <c r="AC483" s="277"/>
      <c r="AD483" s="277"/>
      <c r="AE483" s="277"/>
      <c r="AF483" s="277"/>
      <c r="AG483" s="277"/>
      <c r="AH483" s="277"/>
      <c r="AI483" s="277"/>
      <c r="AJ483" s="277"/>
      <c r="AK483" s="277"/>
      <c r="AL483" s="277"/>
      <c r="AM483" s="277"/>
      <c r="AN483" s="277"/>
      <c r="AO483" s="277"/>
      <c r="AP483" s="277"/>
      <c r="AQ483" s="277"/>
      <c r="AR483" s="277"/>
      <c r="AS483" s="277"/>
      <c r="AT483" s="277"/>
      <c r="AU483" s="277"/>
      <c r="AV483" s="277"/>
      <c r="AW483" s="277"/>
      <c r="AX483" s="277"/>
      <c r="AY483" s="277"/>
      <c r="AZ483" s="277"/>
      <c r="BA483" s="277"/>
      <c r="BB483" s="277"/>
      <c r="BC483" s="277"/>
      <c r="BD483" s="277"/>
      <c r="BE483" s="277"/>
      <c r="BF483" s="277"/>
      <c r="BG483" s="277"/>
      <c r="BH483" s="277"/>
      <c r="BI483" s="277"/>
      <c r="BJ483" s="277"/>
      <c r="BK483" s="277"/>
      <c r="BL483" s="277"/>
      <c r="BM483" s="277"/>
      <c r="BN483" s="277"/>
      <c r="BO483" s="277"/>
      <c r="BP483" s="277"/>
      <c r="BQ483" s="277"/>
      <c r="BR483" s="277"/>
      <c r="BS483" s="277"/>
      <c r="BT483" s="277"/>
      <c r="BU483" s="277"/>
      <c r="BV483" s="277"/>
      <c r="BW483" s="277"/>
      <c r="BX483" s="277"/>
      <c r="BY483" s="277"/>
      <c r="BZ483" s="277"/>
      <c r="CA483" s="277"/>
      <c r="CB483" s="277"/>
      <c r="CC483" s="277"/>
      <c r="CD483" s="277"/>
      <c r="CE483" s="277"/>
      <c r="CF483" s="277"/>
      <c r="CG483" s="277"/>
      <c r="CH483" s="277"/>
      <c r="CI483" s="277"/>
      <c r="CJ483" s="277"/>
      <c r="CK483" s="277"/>
      <c r="CL483" s="277"/>
      <c r="CM483" s="277"/>
      <c r="CN483" s="277"/>
      <c r="CO483" s="277"/>
      <c r="CP483" s="277"/>
      <c r="CQ483" s="277"/>
      <c r="CR483" s="277"/>
      <c r="CS483" s="277"/>
      <c r="CT483" s="277"/>
      <c r="CU483" s="277"/>
      <c r="CV483" s="277"/>
      <c r="CW483" s="277"/>
      <c r="CX483" s="277"/>
      <c r="CY483" s="277"/>
      <c r="CZ483" s="277"/>
      <c r="DA483" s="277"/>
      <c r="DB483" s="277"/>
    </row>
    <row r="484" spans="1:106" s="293" customFormat="1" ht="25.5">
      <c r="A484" s="271"/>
      <c r="B484" s="271"/>
      <c r="C484" s="271" t="s">
        <v>5116</v>
      </c>
      <c r="D484" s="271" t="s">
        <v>5622</v>
      </c>
      <c r="E484" s="271"/>
      <c r="F484" s="271"/>
      <c r="G484" s="271" t="s">
        <v>989</v>
      </c>
      <c r="H484" s="271">
        <v>200</v>
      </c>
      <c r="I484" s="271"/>
      <c r="J484" s="271"/>
      <c r="K484" s="271"/>
      <c r="L484" s="271"/>
      <c r="M484" s="271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  <c r="X484" s="277"/>
      <c r="Y484" s="277"/>
      <c r="Z484" s="277"/>
      <c r="AA484" s="277"/>
      <c r="AB484" s="277"/>
      <c r="AC484" s="277"/>
      <c r="AD484" s="277"/>
      <c r="AE484" s="277"/>
      <c r="AF484" s="277"/>
      <c r="AG484" s="277"/>
      <c r="AH484" s="277"/>
      <c r="AI484" s="277"/>
      <c r="AJ484" s="277"/>
      <c r="AK484" s="277"/>
      <c r="AL484" s="277"/>
      <c r="AM484" s="277"/>
      <c r="AN484" s="277"/>
      <c r="AO484" s="277"/>
      <c r="AP484" s="277"/>
      <c r="AQ484" s="277"/>
      <c r="AR484" s="277"/>
      <c r="AS484" s="277"/>
      <c r="AT484" s="277"/>
      <c r="AU484" s="277"/>
      <c r="AV484" s="277"/>
      <c r="AW484" s="277"/>
      <c r="AX484" s="277"/>
      <c r="AY484" s="277"/>
      <c r="AZ484" s="277"/>
      <c r="BA484" s="277"/>
      <c r="BB484" s="277"/>
      <c r="BC484" s="277"/>
      <c r="BD484" s="277"/>
      <c r="BE484" s="277"/>
      <c r="BF484" s="277"/>
      <c r="BG484" s="277"/>
      <c r="BH484" s="277"/>
      <c r="BI484" s="277"/>
      <c r="BJ484" s="277"/>
      <c r="BK484" s="277"/>
      <c r="BL484" s="277"/>
      <c r="BM484" s="277"/>
      <c r="BN484" s="277"/>
      <c r="BO484" s="277"/>
      <c r="BP484" s="277"/>
      <c r="BQ484" s="277"/>
      <c r="BR484" s="277"/>
      <c r="BS484" s="277"/>
      <c r="BT484" s="277"/>
      <c r="BU484" s="277"/>
      <c r="BV484" s="277"/>
      <c r="BW484" s="277"/>
      <c r="BX484" s="277"/>
      <c r="BY484" s="277"/>
      <c r="BZ484" s="277"/>
      <c r="CA484" s="277"/>
      <c r="CB484" s="277"/>
      <c r="CC484" s="277"/>
      <c r="CD484" s="277"/>
      <c r="CE484" s="277"/>
      <c r="CF484" s="277"/>
      <c r="CG484" s="277"/>
      <c r="CH484" s="277"/>
      <c r="CI484" s="277"/>
      <c r="CJ484" s="277"/>
      <c r="CK484" s="277"/>
      <c r="CL484" s="277"/>
      <c r="CM484" s="277"/>
      <c r="CN484" s="277"/>
      <c r="CO484" s="277"/>
      <c r="CP484" s="277"/>
      <c r="CQ484" s="277"/>
      <c r="CR484" s="277"/>
      <c r="CS484" s="277"/>
      <c r="CT484" s="277"/>
      <c r="CU484" s="277"/>
      <c r="CV484" s="277"/>
      <c r="CW484" s="277"/>
      <c r="CX484" s="277"/>
      <c r="CY484" s="277"/>
      <c r="CZ484" s="277"/>
      <c r="DA484" s="277"/>
      <c r="DB484" s="277"/>
    </row>
    <row r="485" spans="1:106" s="293" customFormat="1" ht="12.75">
      <c r="A485" s="271"/>
      <c r="B485" s="271"/>
      <c r="C485" s="271"/>
      <c r="D485" s="271"/>
      <c r="E485" s="271"/>
      <c r="F485" s="271"/>
      <c r="G485" s="271" t="s">
        <v>977</v>
      </c>
      <c r="H485" s="271">
        <v>3000</v>
      </c>
      <c r="I485" s="271"/>
      <c r="J485" s="271"/>
      <c r="K485" s="271"/>
      <c r="L485" s="271"/>
      <c r="M485" s="271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  <c r="X485" s="277"/>
      <c r="Y485" s="277"/>
      <c r="Z485" s="277"/>
      <c r="AA485" s="277"/>
      <c r="AB485" s="277"/>
      <c r="AC485" s="277"/>
      <c r="AD485" s="277"/>
      <c r="AE485" s="277"/>
      <c r="AF485" s="277"/>
      <c r="AG485" s="277"/>
      <c r="AH485" s="277"/>
      <c r="AI485" s="277"/>
      <c r="AJ485" s="277"/>
      <c r="AK485" s="277"/>
      <c r="AL485" s="277"/>
      <c r="AM485" s="277"/>
      <c r="AN485" s="277"/>
      <c r="AO485" s="277"/>
      <c r="AP485" s="277"/>
      <c r="AQ485" s="277"/>
      <c r="AR485" s="277"/>
      <c r="AS485" s="277"/>
      <c r="AT485" s="277"/>
      <c r="AU485" s="277"/>
      <c r="AV485" s="277"/>
      <c r="AW485" s="277"/>
      <c r="AX485" s="277"/>
      <c r="AY485" s="277"/>
      <c r="AZ485" s="277"/>
      <c r="BA485" s="277"/>
      <c r="BB485" s="277"/>
      <c r="BC485" s="277"/>
      <c r="BD485" s="277"/>
      <c r="BE485" s="277"/>
      <c r="BF485" s="277"/>
      <c r="BG485" s="277"/>
      <c r="BH485" s="277"/>
      <c r="BI485" s="277"/>
      <c r="BJ485" s="277"/>
      <c r="BK485" s="277"/>
      <c r="BL485" s="277"/>
      <c r="BM485" s="277"/>
      <c r="BN485" s="277"/>
      <c r="BO485" s="277"/>
      <c r="BP485" s="277"/>
      <c r="BQ485" s="277"/>
      <c r="BR485" s="277"/>
      <c r="BS485" s="277"/>
      <c r="BT485" s="277"/>
      <c r="BU485" s="277"/>
      <c r="BV485" s="277"/>
      <c r="BW485" s="277"/>
      <c r="BX485" s="277"/>
      <c r="BY485" s="277"/>
      <c r="BZ485" s="277"/>
      <c r="CA485" s="277"/>
      <c r="CB485" s="277"/>
      <c r="CC485" s="277"/>
      <c r="CD485" s="277"/>
      <c r="CE485" s="277"/>
      <c r="CF485" s="277"/>
      <c r="CG485" s="277"/>
      <c r="CH485" s="277"/>
      <c r="CI485" s="277"/>
      <c r="CJ485" s="277"/>
      <c r="CK485" s="277"/>
      <c r="CL485" s="277"/>
      <c r="CM485" s="277"/>
      <c r="CN485" s="277"/>
      <c r="CO485" s="277"/>
      <c r="CP485" s="277"/>
      <c r="CQ485" s="277"/>
      <c r="CR485" s="277"/>
      <c r="CS485" s="277"/>
      <c r="CT485" s="277"/>
      <c r="CU485" s="277"/>
      <c r="CV485" s="277"/>
      <c r="CW485" s="277"/>
      <c r="CX485" s="277"/>
      <c r="CY485" s="277"/>
      <c r="CZ485" s="277"/>
      <c r="DA485" s="277"/>
      <c r="DB485" s="277"/>
    </row>
    <row r="486" spans="1:106" s="293" customFormat="1" ht="25.5">
      <c r="A486" s="271"/>
      <c r="B486" s="271"/>
      <c r="C486" s="271" t="s">
        <v>6286</v>
      </c>
      <c r="D486" s="271" t="s">
        <v>5622</v>
      </c>
      <c r="E486" s="271"/>
      <c r="F486" s="271"/>
      <c r="G486" s="271" t="s">
        <v>989</v>
      </c>
      <c r="H486" s="271">
        <v>200</v>
      </c>
      <c r="I486" s="271"/>
      <c r="J486" s="271"/>
      <c r="K486" s="271"/>
      <c r="L486" s="271"/>
      <c r="M486" s="271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  <c r="X486" s="277"/>
      <c r="Y486" s="277"/>
      <c r="Z486" s="277"/>
      <c r="AA486" s="277"/>
      <c r="AB486" s="277"/>
      <c r="AC486" s="277"/>
      <c r="AD486" s="277"/>
      <c r="AE486" s="277"/>
      <c r="AF486" s="277"/>
      <c r="AG486" s="277"/>
      <c r="AH486" s="277"/>
      <c r="AI486" s="277"/>
      <c r="AJ486" s="277"/>
      <c r="AK486" s="277"/>
      <c r="AL486" s="277"/>
      <c r="AM486" s="277"/>
      <c r="AN486" s="277"/>
      <c r="AO486" s="277"/>
      <c r="AP486" s="277"/>
      <c r="AQ486" s="277"/>
      <c r="AR486" s="277"/>
      <c r="AS486" s="277"/>
      <c r="AT486" s="277"/>
      <c r="AU486" s="277"/>
      <c r="AV486" s="277"/>
      <c r="AW486" s="277"/>
      <c r="AX486" s="277"/>
      <c r="AY486" s="277"/>
      <c r="AZ486" s="277"/>
      <c r="BA486" s="277"/>
      <c r="BB486" s="277"/>
      <c r="BC486" s="277"/>
      <c r="BD486" s="277"/>
      <c r="BE486" s="277"/>
      <c r="BF486" s="277"/>
      <c r="BG486" s="277"/>
      <c r="BH486" s="277"/>
      <c r="BI486" s="277"/>
      <c r="BJ486" s="277"/>
      <c r="BK486" s="277"/>
      <c r="BL486" s="277"/>
      <c r="BM486" s="277"/>
      <c r="BN486" s="277"/>
      <c r="BO486" s="277"/>
      <c r="BP486" s="277"/>
      <c r="BQ486" s="277"/>
      <c r="BR486" s="277"/>
      <c r="BS486" s="277"/>
      <c r="BT486" s="277"/>
      <c r="BU486" s="277"/>
      <c r="BV486" s="277"/>
      <c r="BW486" s="277"/>
      <c r="BX486" s="277"/>
      <c r="BY486" s="277"/>
      <c r="BZ486" s="277"/>
      <c r="CA486" s="277"/>
      <c r="CB486" s="277"/>
      <c r="CC486" s="277"/>
      <c r="CD486" s="277"/>
      <c r="CE486" s="277"/>
      <c r="CF486" s="277"/>
      <c r="CG486" s="277"/>
      <c r="CH486" s="277"/>
      <c r="CI486" s="277"/>
      <c r="CJ486" s="277"/>
      <c r="CK486" s="277"/>
      <c r="CL486" s="277"/>
      <c r="CM486" s="277"/>
      <c r="CN486" s="277"/>
      <c r="CO486" s="277"/>
      <c r="CP486" s="277"/>
      <c r="CQ486" s="277"/>
      <c r="CR486" s="277"/>
      <c r="CS486" s="277"/>
      <c r="CT486" s="277"/>
      <c r="CU486" s="277"/>
      <c r="CV486" s="277"/>
      <c r="CW486" s="277"/>
      <c r="CX486" s="277"/>
      <c r="CY486" s="277"/>
      <c r="CZ486" s="277"/>
      <c r="DA486" s="277"/>
      <c r="DB486" s="277"/>
    </row>
    <row r="487" spans="1:106" s="293" customFormat="1" ht="12.75">
      <c r="A487" s="271"/>
      <c r="B487" s="271"/>
      <c r="C487" s="271"/>
      <c r="D487" s="271"/>
      <c r="E487" s="271"/>
      <c r="F487" s="271"/>
      <c r="G487" s="271" t="s">
        <v>977</v>
      </c>
      <c r="H487" s="271">
        <v>3000</v>
      </c>
      <c r="I487" s="271"/>
      <c r="J487" s="271"/>
      <c r="K487" s="271"/>
      <c r="L487" s="271"/>
      <c r="M487" s="271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  <c r="X487" s="277"/>
      <c r="Y487" s="277"/>
      <c r="Z487" s="277"/>
      <c r="AA487" s="277"/>
      <c r="AB487" s="277"/>
      <c r="AC487" s="277"/>
      <c r="AD487" s="277"/>
      <c r="AE487" s="277"/>
      <c r="AF487" s="277"/>
      <c r="AG487" s="277"/>
      <c r="AH487" s="277"/>
      <c r="AI487" s="277"/>
      <c r="AJ487" s="277"/>
      <c r="AK487" s="277"/>
      <c r="AL487" s="277"/>
      <c r="AM487" s="277"/>
      <c r="AN487" s="277"/>
      <c r="AO487" s="277"/>
      <c r="AP487" s="277"/>
      <c r="AQ487" s="277"/>
      <c r="AR487" s="277"/>
      <c r="AS487" s="277"/>
      <c r="AT487" s="277"/>
      <c r="AU487" s="277"/>
      <c r="AV487" s="277"/>
      <c r="AW487" s="277"/>
      <c r="AX487" s="277"/>
      <c r="AY487" s="277"/>
      <c r="AZ487" s="277"/>
      <c r="BA487" s="277"/>
      <c r="BB487" s="277"/>
      <c r="BC487" s="277"/>
      <c r="BD487" s="277"/>
      <c r="BE487" s="277"/>
      <c r="BF487" s="277"/>
      <c r="BG487" s="277"/>
      <c r="BH487" s="277"/>
      <c r="BI487" s="277"/>
      <c r="BJ487" s="277"/>
      <c r="BK487" s="277"/>
      <c r="BL487" s="277"/>
      <c r="BM487" s="277"/>
      <c r="BN487" s="277"/>
      <c r="BO487" s="277"/>
      <c r="BP487" s="277"/>
      <c r="BQ487" s="277"/>
      <c r="BR487" s="277"/>
      <c r="BS487" s="277"/>
      <c r="BT487" s="277"/>
      <c r="BU487" s="277"/>
      <c r="BV487" s="277"/>
      <c r="BW487" s="277"/>
      <c r="BX487" s="277"/>
      <c r="BY487" s="277"/>
      <c r="BZ487" s="277"/>
      <c r="CA487" s="277"/>
      <c r="CB487" s="277"/>
      <c r="CC487" s="277"/>
      <c r="CD487" s="277"/>
      <c r="CE487" s="277"/>
      <c r="CF487" s="277"/>
      <c r="CG487" s="277"/>
      <c r="CH487" s="277"/>
      <c r="CI487" s="277"/>
      <c r="CJ487" s="277"/>
      <c r="CK487" s="277"/>
      <c r="CL487" s="277"/>
      <c r="CM487" s="277"/>
      <c r="CN487" s="277"/>
      <c r="CO487" s="277"/>
      <c r="CP487" s="277"/>
      <c r="CQ487" s="277"/>
      <c r="CR487" s="277"/>
      <c r="CS487" s="277"/>
      <c r="CT487" s="277"/>
      <c r="CU487" s="277"/>
      <c r="CV487" s="277"/>
      <c r="CW487" s="277"/>
      <c r="CX487" s="277"/>
      <c r="CY487" s="277"/>
      <c r="CZ487" s="277"/>
      <c r="DA487" s="277"/>
      <c r="DB487" s="277"/>
    </row>
    <row r="488" spans="1:106" s="293" customFormat="1" ht="25.5">
      <c r="A488" s="271"/>
      <c r="B488" s="271"/>
      <c r="C488" s="271" t="s">
        <v>6287</v>
      </c>
      <c r="D488" s="271" t="s">
        <v>5622</v>
      </c>
      <c r="E488" s="271"/>
      <c r="F488" s="271"/>
      <c r="G488" s="271" t="s">
        <v>989</v>
      </c>
      <c r="H488" s="271">
        <v>200</v>
      </c>
      <c r="I488" s="271"/>
      <c r="J488" s="271"/>
      <c r="K488" s="271"/>
      <c r="L488" s="271"/>
      <c r="M488" s="271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  <c r="AA488" s="277"/>
      <c r="AB488" s="277"/>
      <c r="AC488" s="277"/>
      <c r="AD488" s="277"/>
      <c r="AE488" s="277"/>
      <c r="AF488" s="277"/>
      <c r="AG488" s="277"/>
      <c r="AH488" s="277"/>
      <c r="AI488" s="277"/>
      <c r="AJ488" s="277"/>
      <c r="AK488" s="277"/>
      <c r="AL488" s="277"/>
      <c r="AM488" s="277"/>
      <c r="AN488" s="277"/>
      <c r="AO488" s="277"/>
      <c r="AP488" s="277"/>
      <c r="AQ488" s="277"/>
      <c r="AR488" s="277"/>
      <c r="AS488" s="277"/>
      <c r="AT488" s="277"/>
      <c r="AU488" s="277"/>
      <c r="AV488" s="277"/>
      <c r="AW488" s="277"/>
      <c r="AX488" s="277"/>
      <c r="AY488" s="277"/>
      <c r="AZ488" s="277"/>
      <c r="BA488" s="277"/>
      <c r="BB488" s="277"/>
      <c r="BC488" s="277"/>
      <c r="BD488" s="277"/>
      <c r="BE488" s="277"/>
      <c r="BF488" s="277"/>
      <c r="BG488" s="277"/>
      <c r="BH488" s="277"/>
      <c r="BI488" s="277"/>
      <c r="BJ488" s="277"/>
      <c r="BK488" s="277"/>
      <c r="BL488" s="277"/>
      <c r="BM488" s="277"/>
      <c r="BN488" s="277"/>
      <c r="BO488" s="277"/>
      <c r="BP488" s="277"/>
      <c r="BQ488" s="277"/>
      <c r="BR488" s="277"/>
      <c r="BS488" s="277"/>
      <c r="BT488" s="277"/>
      <c r="BU488" s="277"/>
      <c r="BV488" s="277"/>
      <c r="BW488" s="277"/>
      <c r="BX488" s="277"/>
      <c r="BY488" s="277"/>
      <c r="BZ488" s="277"/>
      <c r="CA488" s="277"/>
      <c r="CB488" s="277"/>
      <c r="CC488" s="277"/>
      <c r="CD488" s="277"/>
      <c r="CE488" s="277"/>
      <c r="CF488" s="277"/>
      <c r="CG488" s="277"/>
      <c r="CH488" s="277"/>
      <c r="CI488" s="277"/>
      <c r="CJ488" s="277"/>
      <c r="CK488" s="277"/>
      <c r="CL488" s="277"/>
      <c r="CM488" s="277"/>
      <c r="CN488" s="277"/>
      <c r="CO488" s="277"/>
      <c r="CP488" s="277"/>
      <c r="CQ488" s="277"/>
      <c r="CR488" s="277"/>
      <c r="CS488" s="277"/>
      <c r="CT488" s="277"/>
      <c r="CU488" s="277"/>
      <c r="CV488" s="277"/>
      <c r="CW488" s="277"/>
      <c r="CX488" s="277"/>
      <c r="CY488" s="277"/>
      <c r="CZ488" s="277"/>
      <c r="DA488" s="277"/>
      <c r="DB488" s="277"/>
    </row>
    <row r="489" spans="1:106" s="293" customFormat="1" ht="12.75">
      <c r="A489" s="271"/>
      <c r="B489" s="271"/>
      <c r="C489" s="271"/>
      <c r="D489" s="271"/>
      <c r="E489" s="271"/>
      <c r="F489" s="271"/>
      <c r="G489" s="271" t="s">
        <v>977</v>
      </c>
      <c r="H489" s="271">
        <v>3000</v>
      </c>
      <c r="I489" s="271"/>
      <c r="J489" s="271"/>
      <c r="K489" s="271"/>
      <c r="L489" s="271"/>
      <c r="M489" s="271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  <c r="X489" s="277"/>
      <c r="Y489" s="277"/>
      <c r="Z489" s="277"/>
      <c r="AA489" s="277"/>
      <c r="AB489" s="277"/>
      <c r="AC489" s="277"/>
      <c r="AD489" s="277"/>
      <c r="AE489" s="277"/>
      <c r="AF489" s="277"/>
      <c r="AG489" s="277"/>
      <c r="AH489" s="277"/>
      <c r="AI489" s="277"/>
      <c r="AJ489" s="277"/>
      <c r="AK489" s="277"/>
      <c r="AL489" s="277"/>
      <c r="AM489" s="277"/>
      <c r="AN489" s="277"/>
      <c r="AO489" s="277"/>
      <c r="AP489" s="277"/>
      <c r="AQ489" s="277"/>
      <c r="AR489" s="277"/>
      <c r="AS489" s="277"/>
      <c r="AT489" s="277"/>
      <c r="AU489" s="277"/>
      <c r="AV489" s="277"/>
      <c r="AW489" s="277"/>
      <c r="AX489" s="277"/>
      <c r="AY489" s="277"/>
      <c r="AZ489" s="277"/>
      <c r="BA489" s="277"/>
      <c r="BB489" s="277"/>
      <c r="BC489" s="277"/>
      <c r="BD489" s="277"/>
      <c r="BE489" s="277"/>
      <c r="BF489" s="277"/>
      <c r="BG489" s="277"/>
      <c r="BH489" s="277"/>
      <c r="BI489" s="277"/>
      <c r="BJ489" s="277"/>
      <c r="BK489" s="277"/>
      <c r="BL489" s="277"/>
      <c r="BM489" s="277"/>
      <c r="BN489" s="277"/>
      <c r="BO489" s="277"/>
      <c r="BP489" s="277"/>
      <c r="BQ489" s="277"/>
      <c r="BR489" s="277"/>
      <c r="BS489" s="277"/>
      <c r="BT489" s="277"/>
      <c r="BU489" s="277"/>
      <c r="BV489" s="277"/>
      <c r="BW489" s="277"/>
      <c r="BX489" s="277"/>
      <c r="BY489" s="277"/>
      <c r="BZ489" s="277"/>
      <c r="CA489" s="277"/>
      <c r="CB489" s="277"/>
      <c r="CC489" s="277"/>
      <c r="CD489" s="277"/>
      <c r="CE489" s="277"/>
      <c r="CF489" s="277"/>
      <c r="CG489" s="277"/>
      <c r="CH489" s="277"/>
      <c r="CI489" s="277"/>
      <c r="CJ489" s="277"/>
      <c r="CK489" s="277"/>
      <c r="CL489" s="277"/>
      <c r="CM489" s="277"/>
      <c r="CN489" s="277"/>
      <c r="CO489" s="277"/>
      <c r="CP489" s="277"/>
      <c r="CQ489" s="277"/>
      <c r="CR489" s="277"/>
      <c r="CS489" s="277"/>
      <c r="CT489" s="277"/>
      <c r="CU489" s="277"/>
      <c r="CV489" s="277"/>
      <c r="CW489" s="277"/>
      <c r="CX489" s="277"/>
      <c r="CY489" s="277"/>
      <c r="CZ489" s="277"/>
      <c r="DA489" s="277"/>
      <c r="DB489" s="277"/>
    </row>
    <row r="490" spans="1:106" s="293" customFormat="1" ht="25.5">
      <c r="A490" s="271">
        <v>307</v>
      </c>
      <c r="B490" s="271"/>
      <c r="C490" s="271" t="s">
        <v>6288</v>
      </c>
      <c r="D490" s="271" t="s">
        <v>5622</v>
      </c>
      <c r="E490" s="271" t="s">
        <v>6233</v>
      </c>
      <c r="F490" s="271" t="s">
        <v>6289</v>
      </c>
      <c r="G490" s="271" t="s">
        <v>989</v>
      </c>
      <c r="H490" s="271">
        <v>200</v>
      </c>
      <c r="I490" s="271"/>
      <c r="J490" s="271"/>
      <c r="K490" s="272">
        <v>42926</v>
      </c>
      <c r="L490" s="271" t="s">
        <v>6290</v>
      </c>
      <c r="M490" s="271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  <c r="AA490" s="277"/>
      <c r="AB490" s="277"/>
      <c r="AC490" s="277"/>
      <c r="AD490" s="277"/>
      <c r="AE490" s="277"/>
      <c r="AF490" s="277"/>
      <c r="AG490" s="277"/>
      <c r="AH490" s="277"/>
      <c r="AI490" s="277"/>
      <c r="AJ490" s="277"/>
      <c r="AK490" s="277"/>
      <c r="AL490" s="277"/>
      <c r="AM490" s="277"/>
      <c r="AN490" s="277"/>
      <c r="AO490" s="277"/>
      <c r="AP490" s="277"/>
      <c r="AQ490" s="277"/>
      <c r="AR490" s="277"/>
      <c r="AS490" s="277"/>
      <c r="AT490" s="277"/>
      <c r="AU490" s="277"/>
      <c r="AV490" s="277"/>
      <c r="AW490" s="277"/>
      <c r="AX490" s="277"/>
      <c r="AY490" s="277"/>
      <c r="AZ490" s="277"/>
      <c r="BA490" s="277"/>
      <c r="BB490" s="277"/>
      <c r="BC490" s="277"/>
      <c r="BD490" s="277"/>
      <c r="BE490" s="277"/>
      <c r="BF490" s="277"/>
      <c r="BG490" s="277"/>
      <c r="BH490" s="277"/>
      <c r="BI490" s="277"/>
      <c r="BJ490" s="277"/>
      <c r="BK490" s="277"/>
      <c r="BL490" s="277"/>
      <c r="BM490" s="277"/>
      <c r="BN490" s="277"/>
      <c r="BO490" s="277"/>
      <c r="BP490" s="277"/>
      <c r="BQ490" s="277"/>
      <c r="BR490" s="277"/>
      <c r="BS490" s="277"/>
      <c r="BT490" s="277"/>
      <c r="BU490" s="277"/>
      <c r="BV490" s="277"/>
      <c r="BW490" s="277"/>
      <c r="BX490" s="277"/>
      <c r="BY490" s="277"/>
      <c r="BZ490" s="277"/>
      <c r="CA490" s="277"/>
      <c r="CB490" s="277"/>
      <c r="CC490" s="277"/>
      <c r="CD490" s="277"/>
      <c r="CE490" s="277"/>
      <c r="CF490" s="277"/>
      <c r="CG490" s="277"/>
      <c r="CH490" s="277"/>
      <c r="CI490" s="277"/>
      <c r="CJ490" s="277"/>
      <c r="CK490" s="277"/>
      <c r="CL490" s="277"/>
      <c r="CM490" s="277"/>
      <c r="CN490" s="277"/>
      <c r="CO490" s="277"/>
      <c r="CP490" s="277"/>
      <c r="CQ490" s="277"/>
      <c r="CR490" s="277"/>
      <c r="CS490" s="277"/>
      <c r="CT490" s="277"/>
      <c r="CU490" s="277"/>
      <c r="CV490" s="277"/>
      <c r="CW490" s="277"/>
      <c r="CX490" s="277"/>
      <c r="CY490" s="277"/>
      <c r="CZ490" s="277"/>
      <c r="DA490" s="277"/>
      <c r="DB490" s="277"/>
    </row>
    <row r="491" spans="1:106" s="293" customFormat="1" ht="12.75">
      <c r="A491" s="271"/>
      <c r="B491" s="271"/>
      <c r="C491" s="271"/>
      <c r="D491" s="271"/>
      <c r="E491" s="271"/>
      <c r="F491" s="271"/>
      <c r="G491" s="271" t="s">
        <v>977</v>
      </c>
      <c r="H491" s="271">
        <v>5000</v>
      </c>
      <c r="I491" s="271"/>
      <c r="J491" s="271"/>
      <c r="K491" s="271"/>
      <c r="L491" s="271"/>
      <c r="M491" s="271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  <c r="X491" s="277"/>
      <c r="Y491" s="277"/>
      <c r="Z491" s="277"/>
      <c r="AA491" s="277"/>
      <c r="AB491" s="277"/>
      <c r="AC491" s="277"/>
      <c r="AD491" s="277"/>
      <c r="AE491" s="277"/>
      <c r="AF491" s="277"/>
      <c r="AG491" s="277"/>
      <c r="AH491" s="277"/>
      <c r="AI491" s="277"/>
      <c r="AJ491" s="277"/>
      <c r="AK491" s="277"/>
      <c r="AL491" s="277"/>
      <c r="AM491" s="277"/>
      <c r="AN491" s="277"/>
      <c r="AO491" s="277"/>
      <c r="AP491" s="277"/>
      <c r="AQ491" s="277"/>
      <c r="AR491" s="277"/>
      <c r="AS491" s="277"/>
      <c r="AT491" s="277"/>
      <c r="AU491" s="277"/>
      <c r="AV491" s="277"/>
      <c r="AW491" s="277"/>
      <c r="AX491" s="277"/>
      <c r="AY491" s="277"/>
      <c r="AZ491" s="277"/>
      <c r="BA491" s="277"/>
      <c r="BB491" s="277"/>
      <c r="BC491" s="277"/>
      <c r="BD491" s="277"/>
      <c r="BE491" s="277"/>
      <c r="BF491" s="277"/>
      <c r="BG491" s="277"/>
      <c r="BH491" s="277"/>
      <c r="BI491" s="277"/>
      <c r="BJ491" s="277"/>
      <c r="BK491" s="277"/>
      <c r="BL491" s="277"/>
      <c r="BM491" s="277"/>
      <c r="BN491" s="277"/>
      <c r="BO491" s="277"/>
      <c r="BP491" s="277"/>
      <c r="BQ491" s="277"/>
      <c r="BR491" s="277"/>
      <c r="BS491" s="277"/>
      <c r="BT491" s="277"/>
      <c r="BU491" s="277"/>
      <c r="BV491" s="277"/>
      <c r="BW491" s="277"/>
      <c r="BX491" s="277"/>
      <c r="BY491" s="277"/>
      <c r="BZ491" s="277"/>
      <c r="CA491" s="277"/>
      <c r="CB491" s="277"/>
      <c r="CC491" s="277"/>
      <c r="CD491" s="277"/>
      <c r="CE491" s="277"/>
      <c r="CF491" s="277"/>
      <c r="CG491" s="277"/>
      <c r="CH491" s="277"/>
      <c r="CI491" s="277"/>
      <c r="CJ491" s="277"/>
      <c r="CK491" s="277"/>
      <c r="CL491" s="277"/>
      <c r="CM491" s="277"/>
      <c r="CN491" s="277"/>
      <c r="CO491" s="277"/>
      <c r="CP491" s="277"/>
      <c r="CQ491" s="277"/>
      <c r="CR491" s="277"/>
      <c r="CS491" s="277"/>
      <c r="CT491" s="277"/>
      <c r="CU491" s="277"/>
      <c r="CV491" s="277"/>
      <c r="CW491" s="277"/>
      <c r="CX491" s="277"/>
      <c r="CY491" s="277"/>
      <c r="CZ491" s="277"/>
      <c r="DA491" s="277"/>
      <c r="DB491" s="277"/>
    </row>
    <row r="492" spans="1:106" s="293" customFormat="1" ht="25.5">
      <c r="A492" s="271">
        <v>308</v>
      </c>
      <c r="B492" s="271"/>
      <c r="C492" s="271" t="s">
        <v>6291</v>
      </c>
      <c r="D492" s="271" t="s">
        <v>5392</v>
      </c>
      <c r="E492" s="271" t="s">
        <v>6292</v>
      </c>
      <c r="F492" s="271" t="s">
        <v>6293</v>
      </c>
      <c r="G492" s="271" t="s">
        <v>4392</v>
      </c>
      <c r="H492" s="271"/>
      <c r="I492" s="271"/>
      <c r="J492" s="271">
        <v>4000</v>
      </c>
      <c r="K492" s="272">
        <v>42928</v>
      </c>
      <c r="L492" s="271" t="s">
        <v>6294</v>
      </c>
      <c r="M492" s="271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  <c r="X492" s="277"/>
      <c r="Y492" s="277"/>
      <c r="Z492" s="277"/>
      <c r="AA492" s="277"/>
      <c r="AB492" s="277"/>
      <c r="AC492" s="277"/>
      <c r="AD492" s="277"/>
      <c r="AE492" s="277"/>
      <c r="AF492" s="277"/>
      <c r="AG492" s="277"/>
      <c r="AH492" s="277"/>
      <c r="AI492" s="277"/>
      <c r="AJ492" s="277"/>
      <c r="AK492" s="277"/>
      <c r="AL492" s="277"/>
      <c r="AM492" s="277"/>
      <c r="AN492" s="277"/>
      <c r="AO492" s="277"/>
      <c r="AP492" s="277"/>
      <c r="AQ492" s="277"/>
      <c r="AR492" s="277"/>
      <c r="AS492" s="277"/>
      <c r="AT492" s="277"/>
      <c r="AU492" s="277"/>
      <c r="AV492" s="277"/>
      <c r="AW492" s="277"/>
      <c r="AX492" s="277"/>
      <c r="AY492" s="277"/>
      <c r="AZ492" s="277"/>
      <c r="BA492" s="277"/>
      <c r="BB492" s="277"/>
      <c r="BC492" s="277"/>
      <c r="BD492" s="277"/>
      <c r="BE492" s="277"/>
      <c r="BF492" s="277"/>
      <c r="BG492" s="277"/>
      <c r="BH492" s="277"/>
      <c r="BI492" s="277"/>
      <c r="BJ492" s="277"/>
      <c r="BK492" s="277"/>
      <c r="BL492" s="277"/>
      <c r="BM492" s="277"/>
      <c r="BN492" s="277"/>
      <c r="BO492" s="277"/>
      <c r="BP492" s="277"/>
      <c r="BQ492" s="277"/>
      <c r="BR492" s="277"/>
      <c r="BS492" s="277"/>
      <c r="BT492" s="277"/>
      <c r="BU492" s="277"/>
      <c r="BV492" s="277"/>
      <c r="BW492" s="277"/>
      <c r="BX492" s="277"/>
      <c r="BY492" s="277"/>
      <c r="BZ492" s="277"/>
      <c r="CA492" s="277"/>
      <c r="CB492" s="277"/>
      <c r="CC492" s="277"/>
      <c r="CD492" s="277"/>
      <c r="CE492" s="277"/>
      <c r="CF492" s="277"/>
      <c r="CG492" s="277"/>
      <c r="CH492" s="277"/>
      <c r="CI492" s="277"/>
      <c r="CJ492" s="277"/>
      <c r="CK492" s="277"/>
      <c r="CL492" s="277"/>
      <c r="CM492" s="277"/>
      <c r="CN492" s="277"/>
      <c r="CO492" s="277"/>
      <c r="CP492" s="277"/>
      <c r="CQ492" s="277"/>
      <c r="CR492" s="277"/>
      <c r="CS492" s="277"/>
      <c r="CT492" s="277"/>
      <c r="CU492" s="277"/>
      <c r="CV492" s="277"/>
      <c r="CW492" s="277"/>
      <c r="CX492" s="277"/>
      <c r="CY492" s="277"/>
      <c r="CZ492" s="277"/>
      <c r="DA492" s="277"/>
      <c r="DB492" s="277"/>
    </row>
    <row r="493" spans="1:106" s="293" customFormat="1" ht="25.5">
      <c r="A493" s="271">
        <v>309</v>
      </c>
      <c r="B493" s="271"/>
      <c r="C493" s="271" t="s">
        <v>6295</v>
      </c>
      <c r="D493" s="271" t="s">
        <v>6296</v>
      </c>
      <c r="E493" s="271" t="s">
        <v>6297</v>
      </c>
      <c r="F493" s="271" t="s">
        <v>6298</v>
      </c>
      <c r="G493" s="271" t="s">
        <v>977</v>
      </c>
      <c r="H493" s="271">
        <v>10000</v>
      </c>
      <c r="I493" s="271"/>
      <c r="J493" s="271"/>
      <c r="K493" s="272">
        <v>42934</v>
      </c>
      <c r="L493" s="271" t="s">
        <v>6299</v>
      </c>
      <c r="M493" s="271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  <c r="X493" s="277"/>
      <c r="Y493" s="277"/>
      <c r="Z493" s="277"/>
      <c r="AA493" s="277"/>
      <c r="AB493" s="277"/>
      <c r="AC493" s="277"/>
      <c r="AD493" s="277"/>
      <c r="AE493" s="277"/>
      <c r="AF493" s="277"/>
      <c r="AG493" s="277"/>
      <c r="AH493" s="277"/>
      <c r="AI493" s="277"/>
      <c r="AJ493" s="277"/>
      <c r="AK493" s="277"/>
      <c r="AL493" s="277"/>
      <c r="AM493" s="277"/>
      <c r="AN493" s="277"/>
      <c r="AO493" s="277"/>
      <c r="AP493" s="277"/>
      <c r="AQ493" s="277"/>
      <c r="AR493" s="277"/>
      <c r="AS493" s="277"/>
      <c r="AT493" s="277"/>
      <c r="AU493" s="277"/>
      <c r="AV493" s="277"/>
      <c r="AW493" s="277"/>
      <c r="AX493" s="277"/>
      <c r="AY493" s="277"/>
      <c r="AZ493" s="277"/>
      <c r="BA493" s="277"/>
      <c r="BB493" s="277"/>
      <c r="BC493" s="277"/>
      <c r="BD493" s="277"/>
      <c r="BE493" s="277"/>
      <c r="BF493" s="277"/>
      <c r="BG493" s="277"/>
      <c r="BH493" s="277"/>
      <c r="BI493" s="277"/>
      <c r="BJ493" s="277"/>
      <c r="BK493" s="277"/>
      <c r="BL493" s="277"/>
      <c r="BM493" s="277"/>
      <c r="BN493" s="277"/>
      <c r="BO493" s="277"/>
      <c r="BP493" s="277"/>
      <c r="BQ493" s="277"/>
      <c r="BR493" s="277"/>
      <c r="BS493" s="277"/>
      <c r="BT493" s="277"/>
      <c r="BU493" s="277"/>
      <c r="BV493" s="277"/>
      <c r="BW493" s="277"/>
      <c r="BX493" s="277"/>
      <c r="BY493" s="277"/>
      <c r="BZ493" s="277"/>
      <c r="CA493" s="277"/>
      <c r="CB493" s="277"/>
      <c r="CC493" s="277"/>
      <c r="CD493" s="277"/>
      <c r="CE493" s="277"/>
      <c r="CF493" s="277"/>
      <c r="CG493" s="277"/>
      <c r="CH493" s="277"/>
      <c r="CI493" s="277"/>
      <c r="CJ493" s="277"/>
      <c r="CK493" s="277"/>
      <c r="CL493" s="277"/>
      <c r="CM493" s="277"/>
      <c r="CN493" s="277"/>
      <c r="CO493" s="277"/>
      <c r="CP493" s="277"/>
      <c r="CQ493" s="277"/>
      <c r="CR493" s="277"/>
      <c r="CS493" s="277"/>
      <c r="CT493" s="277"/>
      <c r="CU493" s="277"/>
      <c r="CV493" s="277"/>
      <c r="CW493" s="277"/>
      <c r="CX493" s="277"/>
      <c r="CY493" s="277"/>
      <c r="CZ493" s="277"/>
      <c r="DA493" s="277"/>
      <c r="DB493" s="277"/>
    </row>
    <row r="494" spans="1:106" s="293" customFormat="1" ht="25.5">
      <c r="A494" s="271">
        <v>310</v>
      </c>
      <c r="B494" s="271"/>
      <c r="C494" s="271" t="s">
        <v>6300</v>
      </c>
      <c r="D494" s="271" t="s">
        <v>5528</v>
      </c>
      <c r="E494" s="271" t="s">
        <v>6301</v>
      </c>
      <c r="F494" s="271" t="s">
        <v>6302</v>
      </c>
      <c r="G494" s="271" t="s">
        <v>3748</v>
      </c>
      <c r="H494" s="271">
        <v>1000</v>
      </c>
      <c r="I494" s="271"/>
      <c r="J494" s="271"/>
      <c r="K494" s="272">
        <v>42934</v>
      </c>
      <c r="L494" s="271" t="s">
        <v>6303</v>
      </c>
      <c r="M494" s="271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  <c r="X494" s="277"/>
      <c r="Y494" s="277"/>
      <c r="Z494" s="277"/>
      <c r="AA494" s="277"/>
      <c r="AB494" s="277"/>
      <c r="AC494" s="277"/>
      <c r="AD494" s="277"/>
      <c r="AE494" s="277"/>
      <c r="AF494" s="277"/>
      <c r="AG494" s="277"/>
      <c r="AH494" s="277"/>
      <c r="AI494" s="277"/>
      <c r="AJ494" s="277"/>
      <c r="AK494" s="277"/>
      <c r="AL494" s="277"/>
      <c r="AM494" s="277"/>
      <c r="AN494" s="277"/>
      <c r="AO494" s="277"/>
      <c r="AP494" s="277"/>
      <c r="AQ494" s="277"/>
      <c r="AR494" s="277"/>
      <c r="AS494" s="277"/>
      <c r="AT494" s="277"/>
      <c r="AU494" s="277"/>
      <c r="AV494" s="277"/>
      <c r="AW494" s="277"/>
      <c r="AX494" s="277"/>
      <c r="AY494" s="277"/>
      <c r="AZ494" s="277"/>
      <c r="BA494" s="277"/>
      <c r="BB494" s="277"/>
      <c r="BC494" s="277"/>
      <c r="BD494" s="277"/>
      <c r="BE494" s="277"/>
      <c r="BF494" s="277"/>
      <c r="BG494" s="277"/>
      <c r="BH494" s="277"/>
      <c r="BI494" s="277"/>
      <c r="BJ494" s="277"/>
      <c r="BK494" s="277"/>
      <c r="BL494" s="277"/>
      <c r="BM494" s="277"/>
      <c r="BN494" s="277"/>
      <c r="BO494" s="277"/>
      <c r="BP494" s="277"/>
      <c r="BQ494" s="277"/>
      <c r="BR494" s="277"/>
      <c r="BS494" s="277"/>
      <c r="BT494" s="277"/>
      <c r="BU494" s="277"/>
      <c r="BV494" s="277"/>
      <c r="BW494" s="277"/>
      <c r="BX494" s="277"/>
      <c r="BY494" s="277"/>
      <c r="BZ494" s="277"/>
      <c r="CA494" s="277"/>
      <c r="CB494" s="277"/>
      <c r="CC494" s="277"/>
      <c r="CD494" s="277"/>
      <c r="CE494" s="277"/>
      <c r="CF494" s="277"/>
      <c r="CG494" s="277"/>
      <c r="CH494" s="277"/>
      <c r="CI494" s="277"/>
      <c r="CJ494" s="277"/>
      <c r="CK494" s="277"/>
      <c r="CL494" s="277"/>
      <c r="CM494" s="277"/>
      <c r="CN494" s="277"/>
      <c r="CO494" s="277"/>
      <c r="CP494" s="277"/>
      <c r="CQ494" s="277"/>
      <c r="CR494" s="277"/>
      <c r="CS494" s="277"/>
      <c r="CT494" s="277"/>
      <c r="CU494" s="277"/>
      <c r="CV494" s="277"/>
      <c r="CW494" s="277"/>
      <c r="CX494" s="277"/>
      <c r="CY494" s="277"/>
      <c r="CZ494" s="277"/>
      <c r="DA494" s="277"/>
      <c r="DB494" s="277"/>
    </row>
    <row r="495" spans="1:106" s="293" customFormat="1" ht="25.5">
      <c r="A495" s="271">
        <v>311</v>
      </c>
      <c r="B495" s="271"/>
      <c r="C495" s="271" t="s">
        <v>6304</v>
      </c>
      <c r="D495" s="271" t="s">
        <v>5457</v>
      </c>
      <c r="E495" s="271" t="s">
        <v>6305</v>
      </c>
      <c r="F495" s="271" t="s">
        <v>6306</v>
      </c>
      <c r="G495" s="271" t="s">
        <v>977</v>
      </c>
      <c r="H495" s="271">
        <v>5000</v>
      </c>
      <c r="I495" s="271"/>
      <c r="J495" s="271"/>
      <c r="K495" s="272">
        <v>42940</v>
      </c>
      <c r="L495" s="271" t="s">
        <v>6307</v>
      </c>
      <c r="M495" s="271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  <c r="X495" s="277"/>
      <c r="Y495" s="277"/>
      <c r="Z495" s="277"/>
      <c r="AA495" s="277"/>
      <c r="AB495" s="277"/>
      <c r="AC495" s="277"/>
      <c r="AD495" s="277"/>
      <c r="AE495" s="277"/>
      <c r="AF495" s="277"/>
      <c r="AG495" s="277"/>
      <c r="AH495" s="277"/>
      <c r="AI495" s="277"/>
      <c r="AJ495" s="277"/>
      <c r="AK495" s="277"/>
      <c r="AL495" s="277"/>
      <c r="AM495" s="277"/>
      <c r="AN495" s="277"/>
      <c r="AO495" s="277"/>
      <c r="AP495" s="277"/>
      <c r="AQ495" s="277"/>
      <c r="AR495" s="277"/>
      <c r="AS495" s="277"/>
      <c r="AT495" s="277"/>
      <c r="AU495" s="277"/>
      <c r="AV495" s="277"/>
      <c r="AW495" s="277"/>
      <c r="AX495" s="277"/>
      <c r="AY495" s="277"/>
      <c r="AZ495" s="277"/>
      <c r="BA495" s="277"/>
      <c r="BB495" s="277"/>
      <c r="BC495" s="277"/>
      <c r="BD495" s="277"/>
      <c r="BE495" s="277"/>
      <c r="BF495" s="277"/>
      <c r="BG495" s="277"/>
      <c r="BH495" s="277"/>
      <c r="BI495" s="277"/>
      <c r="BJ495" s="277"/>
      <c r="BK495" s="277"/>
      <c r="BL495" s="277"/>
      <c r="BM495" s="277"/>
      <c r="BN495" s="277"/>
      <c r="BO495" s="277"/>
      <c r="BP495" s="277"/>
      <c r="BQ495" s="277"/>
      <c r="BR495" s="277"/>
      <c r="BS495" s="277"/>
      <c r="BT495" s="277"/>
      <c r="BU495" s="277"/>
      <c r="BV495" s="277"/>
      <c r="BW495" s="277"/>
      <c r="BX495" s="277"/>
      <c r="BY495" s="277"/>
      <c r="BZ495" s="277"/>
      <c r="CA495" s="277"/>
      <c r="CB495" s="277"/>
      <c r="CC495" s="277"/>
      <c r="CD495" s="277"/>
      <c r="CE495" s="277"/>
      <c r="CF495" s="277"/>
      <c r="CG495" s="277"/>
      <c r="CH495" s="277"/>
      <c r="CI495" s="277"/>
      <c r="CJ495" s="277"/>
      <c r="CK495" s="277"/>
      <c r="CL495" s="277"/>
      <c r="CM495" s="277"/>
      <c r="CN495" s="277"/>
      <c r="CO495" s="277"/>
      <c r="CP495" s="277"/>
      <c r="CQ495" s="277"/>
      <c r="CR495" s="277"/>
      <c r="CS495" s="277"/>
      <c r="CT495" s="277"/>
      <c r="CU495" s="277"/>
      <c r="CV495" s="277"/>
      <c r="CW495" s="277"/>
      <c r="CX495" s="277"/>
      <c r="CY495" s="277"/>
      <c r="CZ495" s="277"/>
      <c r="DA495" s="277"/>
      <c r="DB495" s="277"/>
    </row>
    <row r="496" spans="1:106" s="293" customFormat="1" ht="25.5">
      <c r="A496" s="271">
        <v>312</v>
      </c>
      <c r="B496" s="271"/>
      <c r="C496" s="271" t="s">
        <v>6308</v>
      </c>
      <c r="D496" s="271" t="s">
        <v>5392</v>
      </c>
      <c r="E496" s="271" t="s">
        <v>6309</v>
      </c>
      <c r="F496" s="271" t="s">
        <v>6310</v>
      </c>
      <c r="G496" s="271" t="s">
        <v>3748</v>
      </c>
      <c r="I496" s="271"/>
      <c r="J496" s="271">
        <v>200</v>
      </c>
      <c r="K496" s="272">
        <v>42942</v>
      </c>
      <c r="L496" s="271" t="s">
        <v>6311</v>
      </c>
      <c r="M496" s="271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  <c r="X496" s="277"/>
      <c r="Y496" s="277"/>
      <c r="Z496" s="277"/>
      <c r="AA496" s="277"/>
      <c r="AB496" s="277"/>
      <c r="AC496" s="277"/>
      <c r="AD496" s="277"/>
      <c r="AE496" s="277"/>
      <c r="AF496" s="277"/>
      <c r="AG496" s="277"/>
      <c r="AH496" s="277"/>
      <c r="AI496" s="277"/>
      <c r="AJ496" s="277"/>
      <c r="AK496" s="277"/>
      <c r="AL496" s="277"/>
      <c r="AM496" s="277"/>
      <c r="AN496" s="277"/>
      <c r="AO496" s="277"/>
      <c r="AP496" s="277"/>
      <c r="AQ496" s="277"/>
      <c r="AR496" s="277"/>
      <c r="AS496" s="277"/>
      <c r="AT496" s="277"/>
      <c r="AU496" s="277"/>
      <c r="AV496" s="277"/>
      <c r="AW496" s="277"/>
      <c r="AX496" s="277"/>
      <c r="AY496" s="277"/>
      <c r="AZ496" s="277"/>
      <c r="BA496" s="277"/>
      <c r="BB496" s="277"/>
      <c r="BC496" s="277"/>
      <c r="BD496" s="277"/>
      <c r="BE496" s="277"/>
      <c r="BF496" s="277"/>
      <c r="BG496" s="277"/>
      <c r="BH496" s="277"/>
      <c r="BI496" s="277"/>
      <c r="BJ496" s="277"/>
      <c r="BK496" s="277"/>
      <c r="BL496" s="277"/>
      <c r="BM496" s="277"/>
      <c r="BN496" s="277"/>
      <c r="BO496" s="277"/>
      <c r="BP496" s="277"/>
      <c r="BQ496" s="277"/>
      <c r="BR496" s="277"/>
      <c r="BS496" s="277"/>
      <c r="BT496" s="277"/>
      <c r="BU496" s="277"/>
      <c r="BV496" s="277"/>
      <c r="BW496" s="277"/>
      <c r="BX496" s="277"/>
      <c r="BY496" s="277"/>
      <c r="BZ496" s="277"/>
      <c r="CA496" s="277"/>
      <c r="CB496" s="277"/>
      <c r="CC496" s="277"/>
      <c r="CD496" s="277"/>
      <c r="CE496" s="277"/>
      <c r="CF496" s="277"/>
      <c r="CG496" s="277"/>
      <c r="CH496" s="277"/>
      <c r="CI496" s="277"/>
      <c r="CJ496" s="277"/>
      <c r="CK496" s="277"/>
      <c r="CL496" s="277"/>
      <c r="CM496" s="277"/>
      <c r="CN496" s="277"/>
      <c r="CO496" s="277"/>
      <c r="CP496" s="277"/>
      <c r="CQ496" s="277"/>
      <c r="CR496" s="277"/>
      <c r="CS496" s="277"/>
      <c r="CT496" s="277"/>
      <c r="CU496" s="277"/>
      <c r="CV496" s="277"/>
      <c r="CW496" s="277"/>
      <c r="CX496" s="277"/>
      <c r="CY496" s="277"/>
      <c r="CZ496" s="277"/>
      <c r="DA496" s="277"/>
      <c r="DB496" s="277"/>
    </row>
    <row r="497" spans="1:106" s="293" customFormat="1" ht="25.5">
      <c r="A497" s="271"/>
      <c r="B497" s="271"/>
      <c r="C497" s="271"/>
      <c r="D497" s="271"/>
      <c r="E497" s="271"/>
      <c r="F497" s="271"/>
      <c r="G497" s="271" t="s">
        <v>1934</v>
      </c>
      <c r="H497" s="271"/>
      <c r="I497" s="271"/>
      <c r="J497" s="271">
        <v>5000</v>
      </c>
      <c r="K497" s="272">
        <v>42943</v>
      </c>
      <c r="L497" s="271" t="s">
        <v>6312</v>
      </c>
      <c r="M497" s="271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  <c r="X497" s="277"/>
      <c r="Y497" s="277"/>
      <c r="Z497" s="277"/>
      <c r="AA497" s="277"/>
      <c r="AB497" s="277"/>
      <c r="AC497" s="277"/>
      <c r="AD497" s="277"/>
      <c r="AE497" s="277"/>
      <c r="AF497" s="277"/>
      <c r="AG497" s="277"/>
      <c r="AH497" s="277"/>
      <c r="AI497" s="277"/>
      <c r="AJ497" s="277"/>
      <c r="AK497" s="277"/>
      <c r="AL497" s="277"/>
      <c r="AM497" s="277"/>
      <c r="AN497" s="277"/>
      <c r="AO497" s="277"/>
      <c r="AP497" s="277"/>
      <c r="AQ497" s="277"/>
      <c r="AR497" s="277"/>
      <c r="AS497" s="277"/>
      <c r="AT497" s="277"/>
      <c r="AU497" s="277"/>
      <c r="AV497" s="277"/>
      <c r="AW497" s="277"/>
      <c r="AX497" s="277"/>
      <c r="AY497" s="277"/>
      <c r="AZ497" s="277"/>
      <c r="BA497" s="277"/>
      <c r="BB497" s="277"/>
      <c r="BC497" s="277"/>
      <c r="BD497" s="277"/>
      <c r="BE497" s="277"/>
      <c r="BF497" s="277"/>
      <c r="BG497" s="277"/>
      <c r="BH497" s="277"/>
      <c r="BI497" s="277"/>
      <c r="BJ497" s="277"/>
      <c r="BK497" s="277"/>
      <c r="BL497" s="277"/>
      <c r="BM497" s="277"/>
      <c r="BN497" s="277"/>
      <c r="BO497" s="277"/>
      <c r="BP497" s="277"/>
      <c r="BQ497" s="277"/>
      <c r="BR497" s="277"/>
      <c r="BS497" s="277"/>
      <c r="BT497" s="277"/>
      <c r="BU497" s="277"/>
      <c r="BV497" s="277"/>
      <c r="BW497" s="277"/>
      <c r="BX497" s="277"/>
      <c r="BY497" s="277"/>
      <c r="BZ497" s="277"/>
      <c r="CA497" s="277"/>
      <c r="CB497" s="277"/>
      <c r="CC497" s="277"/>
      <c r="CD497" s="277"/>
      <c r="CE497" s="277"/>
      <c r="CF497" s="277"/>
      <c r="CG497" s="277"/>
      <c r="CH497" s="277"/>
      <c r="CI497" s="277"/>
      <c r="CJ497" s="277"/>
      <c r="CK497" s="277"/>
      <c r="CL497" s="277"/>
      <c r="CM497" s="277"/>
      <c r="CN497" s="277"/>
      <c r="CO497" s="277"/>
      <c r="CP497" s="277"/>
      <c r="CQ497" s="277"/>
      <c r="CR497" s="277"/>
      <c r="CS497" s="277"/>
      <c r="CT497" s="277"/>
      <c r="CU497" s="277"/>
      <c r="CV497" s="277"/>
      <c r="CW497" s="277"/>
      <c r="CX497" s="277"/>
      <c r="CY497" s="277"/>
      <c r="CZ497" s="277"/>
      <c r="DA497" s="277"/>
      <c r="DB497" s="277"/>
    </row>
    <row r="498" spans="1:106" s="293" customFormat="1" ht="25.5">
      <c r="A498" s="271">
        <v>313</v>
      </c>
      <c r="B498" s="271"/>
      <c r="C498" s="271" t="s">
        <v>6313</v>
      </c>
      <c r="D498" s="271" t="s">
        <v>5479</v>
      </c>
      <c r="E498" s="271" t="s">
        <v>6314</v>
      </c>
      <c r="F498" s="271" t="s">
        <v>6315</v>
      </c>
      <c r="G498" s="271" t="s">
        <v>3748</v>
      </c>
      <c r="H498" s="271">
        <v>200</v>
      </c>
      <c r="I498" s="271"/>
      <c r="K498" s="271"/>
      <c r="L498" s="271"/>
      <c r="M498" s="271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  <c r="X498" s="277"/>
      <c r="Y498" s="277"/>
      <c r="Z498" s="277"/>
      <c r="AA498" s="277"/>
      <c r="AB498" s="277"/>
      <c r="AC498" s="277"/>
      <c r="AD498" s="277"/>
      <c r="AE498" s="277"/>
      <c r="AF498" s="277"/>
      <c r="AG498" s="277"/>
      <c r="AH498" s="277"/>
      <c r="AI498" s="277"/>
      <c r="AJ498" s="277"/>
      <c r="AK498" s="277"/>
      <c r="AL498" s="277"/>
      <c r="AM498" s="277"/>
      <c r="AN498" s="277"/>
      <c r="AO498" s="277"/>
      <c r="AP498" s="277"/>
      <c r="AQ498" s="277"/>
      <c r="AR498" s="277"/>
      <c r="AS498" s="277"/>
      <c r="AT498" s="277"/>
      <c r="AU498" s="277"/>
      <c r="AV498" s="277"/>
      <c r="AW498" s="277"/>
      <c r="AX498" s="277"/>
      <c r="AY498" s="277"/>
      <c r="AZ498" s="277"/>
      <c r="BA498" s="277"/>
      <c r="BB498" s="277"/>
      <c r="BC498" s="277"/>
      <c r="BD498" s="277"/>
      <c r="BE498" s="277"/>
      <c r="BF498" s="277"/>
      <c r="BG498" s="277"/>
      <c r="BH498" s="277"/>
      <c r="BI498" s="277"/>
      <c r="BJ498" s="277"/>
      <c r="BK498" s="277"/>
      <c r="BL498" s="277"/>
      <c r="BM498" s="277"/>
      <c r="BN498" s="277"/>
      <c r="BO498" s="277"/>
      <c r="BP498" s="277"/>
      <c r="BQ498" s="277"/>
      <c r="BR498" s="277"/>
      <c r="BS498" s="277"/>
      <c r="BT498" s="277"/>
      <c r="BU498" s="277"/>
      <c r="BV498" s="277"/>
      <c r="BW498" s="277"/>
      <c r="BX498" s="277"/>
      <c r="BY498" s="277"/>
      <c r="BZ498" s="277"/>
      <c r="CA498" s="277"/>
      <c r="CB498" s="277"/>
      <c r="CC498" s="277"/>
      <c r="CD498" s="277"/>
      <c r="CE498" s="277"/>
      <c r="CF498" s="277"/>
      <c r="CG498" s="277"/>
      <c r="CH498" s="277"/>
      <c r="CI498" s="277"/>
      <c r="CJ498" s="277"/>
      <c r="CK498" s="277"/>
      <c r="CL498" s="277"/>
      <c r="CM498" s="277"/>
      <c r="CN498" s="277"/>
      <c r="CO498" s="277"/>
      <c r="CP498" s="277"/>
      <c r="CQ498" s="277"/>
      <c r="CR498" s="277"/>
      <c r="CS498" s="277"/>
      <c r="CT498" s="277"/>
      <c r="CU498" s="277"/>
      <c r="CV498" s="277"/>
      <c r="CW498" s="277"/>
      <c r="CX498" s="277"/>
      <c r="CY498" s="277"/>
      <c r="CZ498" s="277"/>
      <c r="DA498" s="277"/>
      <c r="DB498" s="277"/>
    </row>
    <row r="499" spans="1:106" s="293" customFormat="1" ht="12.75">
      <c r="A499" s="271"/>
      <c r="B499" s="271"/>
      <c r="C499" s="271"/>
      <c r="D499" s="271"/>
      <c r="E499" s="271"/>
      <c r="F499" s="271"/>
      <c r="G499" s="271" t="s">
        <v>1934</v>
      </c>
      <c r="H499" s="271">
        <v>5000</v>
      </c>
      <c r="I499" s="271"/>
      <c r="K499" s="271"/>
      <c r="L499" s="271"/>
      <c r="M499" s="271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  <c r="X499" s="277"/>
      <c r="Y499" s="277"/>
      <c r="Z499" s="277"/>
      <c r="AA499" s="277"/>
      <c r="AB499" s="277"/>
      <c r="AC499" s="277"/>
      <c r="AD499" s="277"/>
      <c r="AE499" s="277"/>
      <c r="AF499" s="277"/>
      <c r="AG499" s="277"/>
      <c r="AH499" s="277"/>
      <c r="AI499" s="277"/>
      <c r="AJ499" s="277"/>
      <c r="AK499" s="277"/>
      <c r="AL499" s="277"/>
      <c r="AM499" s="277"/>
      <c r="AN499" s="277"/>
      <c r="AO499" s="277"/>
      <c r="AP499" s="277"/>
      <c r="AQ499" s="277"/>
      <c r="AR499" s="277"/>
      <c r="AS499" s="277"/>
      <c r="AT499" s="277"/>
      <c r="AU499" s="277"/>
      <c r="AV499" s="277"/>
      <c r="AW499" s="277"/>
      <c r="AX499" s="277"/>
      <c r="AY499" s="277"/>
      <c r="AZ499" s="277"/>
      <c r="BA499" s="277"/>
      <c r="BB499" s="277"/>
      <c r="BC499" s="277"/>
      <c r="BD499" s="277"/>
      <c r="BE499" s="277"/>
      <c r="BF499" s="277"/>
      <c r="BG499" s="277"/>
      <c r="BH499" s="277"/>
      <c r="BI499" s="277"/>
      <c r="BJ499" s="277"/>
      <c r="BK499" s="277"/>
      <c r="BL499" s="277"/>
      <c r="BM499" s="277"/>
      <c r="BN499" s="277"/>
      <c r="BO499" s="277"/>
      <c r="BP499" s="277"/>
      <c r="BQ499" s="277"/>
      <c r="BR499" s="277"/>
      <c r="BS499" s="277"/>
      <c r="BT499" s="277"/>
      <c r="BU499" s="277"/>
      <c r="BV499" s="277"/>
      <c r="BW499" s="277"/>
      <c r="BX499" s="277"/>
      <c r="BY499" s="277"/>
      <c r="BZ499" s="277"/>
      <c r="CA499" s="277"/>
      <c r="CB499" s="277"/>
      <c r="CC499" s="277"/>
      <c r="CD499" s="277"/>
      <c r="CE499" s="277"/>
      <c r="CF499" s="277"/>
      <c r="CG499" s="277"/>
      <c r="CH499" s="277"/>
      <c r="CI499" s="277"/>
      <c r="CJ499" s="277"/>
      <c r="CK499" s="277"/>
      <c r="CL499" s="277"/>
      <c r="CM499" s="277"/>
      <c r="CN499" s="277"/>
      <c r="CO499" s="277"/>
      <c r="CP499" s="277"/>
      <c r="CQ499" s="277"/>
      <c r="CR499" s="277"/>
      <c r="CS499" s="277"/>
      <c r="CT499" s="277"/>
      <c r="CU499" s="277"/>
      <c r="CV499" s="277"/>
      <c r="CW499" s="277"/>
      <c r="CX499" s="277"/>
      <c r="CY499" s="277"/>
      <c r="CZ499" s="277"/>
      <c r="DA499" s="277"/>
      <c r="DB499" s="277"/>
    </row>
    <row r="500" spans="1:106" s="293" customFormat="1" ht="25.5">
      <c r="A500" s="271">
        <v>314</v>
      </c>
      <c r="B500" s="271"/>
      <c r="C500" s="271" t="s">
        <v>6316</v>
      </c>
      <c r="D500" s="271" t="s">
        <v>6317</v>
      </c>
      <c r="E500" s="271" t="s">
        <v>6318</v>
      </c>
      <c r="F500" s="271" t="s">
        <v>6319</v>
      </c>
      <c r="G500" s="271" t="s">
        <v>3748</v>
      </c>
      <c r="H500" s="271">
        <v>200</v>
      </c>
      <c r="I500" s="271"/>
      <c r="J500" s="271"/>
      <c r="K500" s="272">
        <v>42941</v>
      </c>
      <c r="L500" s="271" t="s">
        <v>6320</v>
      </c>
      <c r="M500" s="271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  <c r="X500" s="277"/>
      <c r="Y500" s="277"/>
      <c r="Z500" s="277"/>
      <c r="AA500" s="277"/>
      <c r="AB500" s="277"/>
      <c r="AC500" s="277"/>
      <c r="AD500" s="277"/>
      <c r="AE500" s="277"/>
      <c r="AF500" s="277"/>
      <c r="AG500" s="277"/>
      <c r="AH500" s="277"/>
      <c r="AI500" s="277"/>
      <c r="AJ500" s="277"/>
      <c r="AK500" s="277"/>
      <c r="AL500" s="277"/>
      <c r="AM500" s="277"/>
      <c r="AN500" s="277"/>
      <c r="AO500" s="277"/>
      <c r="AP500" s="277"/>
      <c r="AQ500" s="277"/>
      <c r="AR500" s="277"/>
      <c r="AS500" s="277"/>
      <c r="AT500" s="277"/>
      <c r="AU500" s="277"/>
      <c r="AV500" s="277"/>
      <c r="AW500" s="277"/>
      <c r="AX500" s="277"/>
      <c r="AY500" s="277"/>
      <c r="AZ500" s="277"/>
      <c r="BA500" s="277"/>
      <c r="BB500" s="277"/>
      <c r="BC500" s="277"/>
      <c r="BD500" s="277"/>
      <c r="BE500" s="277"/>
      <c r="BF500" s="277"/>
      <c r="BG500" s="277"/>
      <c r="BH500" s="277"/>
      <c r="BI500" s="277"/>
      <c r="BJ500" s="277"/>
      <c r="BK500" s="277"/>
      <c r="BL500" s="277"/>
      <c r="BM500" s="277"/>
      <c r="BN500" s="277"/>
      <c r="BO500" s="277"/>
      <c r="BP500" s="277"/>
      <c r="BQ500" s="277"/>
      <c r="BR500" s="277"/>
      <c r="BS500" s="277"/>
      <c r="BT500" s="277"/>
      <c r="BU500" s="277"/>
      <c r="BV500" s="277"/>
      <c r="BW500" s="277"/>
      <c r="BX500" s="277"/>
      <c r="BY500" s="277"/>
      <c r="BZ500" s="277"/>
      <c r="CA500" s="277"/>
      <c r="CB500" s="277"/>
      <c r="CC500" s="277"/>
      <c r="CD500" s="277"/>
      <c r="CE500" s="277"/>
      <c r="CF500" s="277"/>
      <c r="CG500" s="277"/>
      <c r="CH500" s="277"/>
      <c r="CI500" s="277"/>
      <c r="CJ500" s="277"/>
      <c r="CK500" s="277"/>
      <c r="CL500" s="277"/>
      <c r="CM500" s="277"/>
      <c r="CN500" s="277"/>
      <c r="CO500" s="277"/>
      <c r="CP500" s="277"/>
      <c r="CQ500" s="277"/>
      <c r="CR500" s="277"/>
      <c r="CS500" s="277"/>
      <c r="CT500" s="277"/>
      <c r="CU500" s="277"/>
      <c r="CV500" s="277"/>
      <c r="CW500" s="277"/>
      <c r="CX500" s="277"/>
      <c r="CY500" s="277"/>
      <c r="CZ500" s="277"/>
      <c r="DA500" s="277"/>
      <c r="DB500" s="277"/>
    </row>
    <row r="501" spans="1:106" s="293" customFormat="1" ht="12.75">
      <c r="A501" s="271"/>
      <c r="B501" s="271"/>
      <c r="C501" s="271"/>
      <c r="D501" s="271"/>
      <c r="E501" s="271"/>
      <c r="F501" s="271"/>
      <c r="G501" s="271" t="s">
        <v>1934</v>
      </c>
      <c r="H501" s="271">
        <v>4730</v>
      </c>
      <c r="I501" s="271"/>
      <c r="J501" s="271"/>
      <c r="K501" s="271"/>
      <c r="L501" s="271"/>
      <c r="M501" s="271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  <c r="X501" s="277"/>
      <c r="Y501" s="277"/>
      <c r="Z501" s="277"/>
      <c r="AA501" s="277"/>
      <c r="AB501" s="277"/>
      <c r="AC501" s="277"/>
      <c r="AD501" s="277"/>
      <c r="AE501" s="277"/>
      <c r="AF501" s="277"/>
      <c r="AG501" s="277"/>
      <c r="AH501" s="277"/>
      <c r="AI501" s="277"/>
      <c r="AJ501" s="277"/>
      <c r="AK501" s="277"/>
      <c r="AL501" s="277"/>
      <c r="AM501" s="277"/>
      <c r="AN501" s="277"/>
      <c r="AO501" s="277"/>
      <c r="AP501" s="277"/>
      <c r="AQ501" s="277"/>
      <c r="AR501" s="277"/>
      <c r="AS501" s="277"/>
      <c r="AT501" s="277"/>
      <c r="AU501" s="277"/>
      <c r="AV501" s="277"/>
      <c r="AW501" s="277"/>
      <c r="AX501" s="277"/>
      <c r="AY501" s="277"/>
      <c r="AZ501" s="277"/>
      <c r="BA501" s="277"/>
      <c r="BB501" s="277"/>
      <c r="BC501" s="277"/>
      <c r="BD501" s="277"/>
      <c r="BE501" s="277"/>
      <c r="BF501" s="277"/>
      <c r="BG501" s="277"/>
      <c r="BH501" s="277"/>
      <c r="BI501" s="277"/>
      <c r="BJ501" s="277"/>
      <c r="BK501" s="277"/>
      <c r="BL501" s="277"/>
      <c r="BM501" s="277"/>
      <c r="BN501" s="277"/>
      <c r="BO501" s="277"/>
      <c r="BP501" s="277"/>
      <c r="BQ501" s="277"/>
      <c r="BR501" s="277"/>
      <c r="BS501" s="277"/>
      <c r="BT501" s="277"/>
      <c r="BU501" s="277"/>
      <c r="BV501" s="277"/>
      <c r="BW501" s="277"/>
      <c r="BX501" s="277"/>
      <c r="BY501" s="277"/>
      <c r="BZ501" s="277"/>
      <c r="CA501" s="277"/>
      <c r="CB501" s="277"/>
      <c r="CC501" s="277"/>
      <c r="CD501" s="277"/>
      <c r="CE501" s="277"/>
      <c r="CF501" s="277"/>
      <c r="CG501" s="277"/>
      <c r="CH501" s="277"/>
      <c r="CI501" s="277"/>
      <c r="CJ501" s="277"/>
      <c r="CK501" s="277"/>
      <c r="CL501" s="277"/>
      <c r="CM501" s="277"/>
      <c r="CN501" s="277"/>
      <c r="CO501" s="277"/>
      <c r="CP501" s="277"/>
      <c r="CQ501" s="277"/>
      <c r="CR501" s="277"/>
      <c r="CS501" s="277"/>
      <c r="CT501" s="277"/>
      <c r="CU501" s="277"/>
      <c r="CV501" s="277"/>
      <c r="CW501" s="277"/>
      <c r="CX501" s="277"/>
      <c r="CY501" s="277"/>
      <c r="CZ501" s="277"/>
      <c r="DA501" s="277"/>
      <c r="DB501" s="277"/>
    </row>
    <row r="502" spans="1:106" s="293" customFormat="1" ht="25.5">
      <c r="A502" s="271">
        <v>315</v>
      </c>
      <c r="B502" s="277"/>
      <c r="C502" s="293" t="s">
        <v>5690</v>
      </c>
      <c r="D502" s="271" t="s">
        <v>6269</v>
      </c>
      <c r="E502" s="271" t="s">
        <v>6321</v>
      </c>
      <c r="F502" s="271" t="s">
        <v>6322</v>
      </c>
      <c r="G502" s="271" t="s">
        <v>155</v>
      </c>
      <c r="I502" s="271"/>
      <c r="J502" s="271">
        <v>221057</v>
      </c>
      <c r="K502" s="272">
        <v>42949</v>
      </c>
      <c r="L502" s="271" t="s">
        <v>6323</v>
      </c>
      <c r="M502" s="271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  <c r="X502" s="277"/>
      <c r="Y502" s="277"/>
      <c r="Z502" s="277"/>
      <c r="AA502" s="277"/>
      <c r="AB502" s="277"/>
      <c r="AC502" s="277"/>
      <c r="AD502" s="277"/>
      <c r="AE502" s="277"/>
      <c r="AF502" s="277"/>
      <c r="AG502" s="277"/>
      <c r="AH502" s="277"/>
      <c r="AI502" s="277"/>
      <c r="AJ502" s="277"/>
      <c r="AK502" s="277"/>
      <c r="AL502" s="277"/>
      <c r="AM502" s="277"/>
      <c r="AN502" s="277"/>
      <c r="AO502" s="277"/>
      <c r="AP502" s="277"/>
      <c r="AQ502" s="277"/>
      <c r="AR502" s="277"/>
      <c r="AS502" s="277"/>
      <c r="AT502" s="277"/>
      <c r="AU502" s="277"/>
      <c r="AV502" s="277"/>
      <c r="AW502" s="277"/>
      <c r="AX502" s="277"/>
      <c r="AY502" s="277"/>
      <c r="AZ502" s="277"/>
      <c r="BA502" s="277"/>
      <c r="BB502" s="277"/>
      <c r="BC502" s="277"/>
      <c r="BD502" s="277"/>
      <c r="BE502" s="277"/>
      <c r="BF502" s="277"/>
      <c r="BG502" s="277"/>
      <c r="BH502" s="277"/>
      <c r="BI502" s="277"/>
      <c r="BJ502" s="277"/>
      <c r="BK502" s="277"/>
      <c r="BL502" s="277"/>
      <c r="BM502" s="277"/>
      <c r="BN502" s="277"/>
      <c r="BO502" s="277"/>
      <c r="BP502" s="277"/>
      <c r="BQ502" s="277"/>
      <c r="BR502" s="277"/>
      <c r="BS502" s="277"/>
      <c r="BT502" s="277"/>
      <c r="BU502" s="277"/>
      <c r="BV502" s="277"/>
      <c r="BW502" s="277"/>
      <c r="BX502" s="277"/>
      <c r="BY502" s="277"/>
      <c r="BZ502" s="277"/>
      <c r="CA502" s="277"/>
      <c r="CB502" s="277"/>
      <c r="CC502" s="277"/>
      <c r="CD502" s="277"/>
      <c r="CE502" s="277"/>
      <c r="CF502" s="277"/>
      <c r="CG502" s="277"/>
      <c r="CH502" s="277"/>
      <c r="CI502" s="277"/>
      <c r="CJ502" s="277"/>
      <c r="CK502" s="277"/>
      <c r="CL502" s="277"/>
      <c r="CM502" s="277"/>
      <c r="CN502" s="277"/>
      <c r="CO502" s="277"/>
      <c r="CP502" s="277"/>
      <c r="CQ502" s="277"/>
      <c r="CR502" s="277"/>
      <c r="CS502" s="277"/>
      <c r="CT502" s="277"/>
      <c r="CU502" s="277"/>
      <c r="CV502" s="277"/>
      <c r="CW502" s="277"/>
      <c r="CX502" s="277"/>
      <c r="CY502" s="277"/>
      <c r="CZ502" s="277"/>
      <c r="DA502" s="277"/>
      <c r="DB502" s="277"/>
    </row>
    <row r="503" spans="1:106" s="293" customFormat="1" ht="25.5">
      <c r="A503" s="271">
        <v>316</v>
      </c>
      <c r="B503" s="271"/>
      <c r="C503" s="271" t="s">
        <v>6324</v>
      </c>
      <c r="D503" s="271" t="s">
        <v>6325</v>
      </c>
      <c r="E503" s="271" t="s">
        <v>6326</v>
      </c>
      <c r="F503" s="271" t="s">
        <v>6327</v>
      </c>
      <c r="G503" s="271" t="s">
        <v>155</v>
      </c>
      <c r="H503" s="271">
        <v>4228264</v>
      </c>
      <c r="I503" s="271"/>
      <c r="J503" s="271"/>
      <c r="K503" s="272">
        <v>42956</v>
      </c>
      <c r="L503" s="271" t="s">
        <v>6328</v>
      </c>
      <c r="M503" s="271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  <c r="X503" s="277"/>
      <c r="Y503" s="277"/>
      <c r="Z503" s="277"/>
      <c r="AA503" s="277"/>
      <c r="AB503" s="277"/>
      <c r="AC503" s="277"/>
      <c r="AD503" s="277"/>
      <c r="AE503" s="277"/>
      <c r="AF503" s="277"/>
      <c r="AG503" s="277"/>
      <c r="AH503" s="277"/>
      <c r="AI503" s="277"/>
      <c r="AJ503" s="277"/>
      <c r="AK503" s="277"/>
      <c r="AL503" s="277"/>
      <c r="AM503" s="277"/>
      <c r="AN503" s="277"/>
      <c r="AO503" s="277"/>
      <c r="AP503" s="277"/>
      <c r="AQ503" s="277"/>
      <c r="AR503" s="277"/>
      <c r="AS503" s="277"/>
      <c r="AT503" s="277"/>
      <c r="AU503" s="277"/>
      <c r="AV503" s="277"/>
      <c r="AW503" s="277"/>
      <c r="AX503" s="277"/>
      <c r="AY503" s="277"/>
      <c r="AZ503" s="277"/>
      <c r="BA503" s="277"/>
      <c r="BB503" s="277"/>
      <c r="BC503" s="277"/>
      <c r="BD503" s="277"/>
      <c r="BE503" s="277"/>
      <c r="BF503" s="277"/>
      <c r="BG503" s="277"/>
      <c r="BH503" s="277"/>
      <c r="BI503" s="277"/>
      <c r="BJ503" s="277"/>
      <c r="BK503" s="277"/>
      <c r="BL503" s="277"/>
      <c r="BM503" s="277"/>
      <c r="BN503" s="277"/>
      <c r="BO503" s="277"/>
      <c r="BP503" s="277"/>
      <c r="BQ503" s="277"/>
      <c r="BR503" s="277"/>
      <c r="BS503" s="277"/>
      <c r="BT503" s="277"/>
      <c r="BU503" s="277"/>
      <c r="BV503" s="277"/>
      <c r="BW503" s="277"/>
      <c r="BX503" s="277"/>
      <c r="BY503" s="277"/>
      <c r="BZ503" s="277"/>
      <c r="CA503" s="277"/>
      <c r="CB503" s="277"/>
      <c r="CC503" s="277"/>
      <c r="CD503" s="277"/>
      <c r="CE503" s="277"/>
      <c r="CF503" s="277"/>
      <c r="CG503" s="277"/>
      <c r="CH503" s="277"/>
      <c r="CI503" s="277"/>
      <c r="CJ503" s="277"/>
      <c r="CK503" s="277"/>
      <c r="CL503" s="277"/>
      <c r="CM503" s="277"/>
      <c r="CN503" s="277"/>
      <c r="CO503" s="277"/>
      <c r="CP503" s="277"/>
      <c r="CQ503" s="277"/>
      <c r="CR503" s="277"/>
      <c r="CS503" s="277"/>
      <c r="CT503" s="277"/>
      <c r="CU503" s="277"/>
      <c r="CV503" s="277"/>
      <c r="CW503" s="277"/>
      <c r="CX503" s="277"/>
      <c r="CY503" s="277"/>
      <c r="CZ503" s="277"/>
      <c r="DA503" s="277"/>
      <c r="DB503" s="277"/>
    </row>
    <row r="504" spans="1:106" s="293" customFormat="1" ht="25.5">
      <c r="A504" s="271">
        <v>317</v>
      </c>
      <c r="B504" s="271"/>
      <c r="C504" s="271" t="s">
        <v>6329</v>
      </c>
      <c r="D504" s="271" t="s">
        <v>5377</v>
      </c>
      <c r="E504" s="271" t="s">
        <v>6330</v>
      </c>
      <c r="F504" s="271" t="s">
        <v>6331</v>
      </c>
      <c r="G504" s="271" t="s">
        <v>989</v>
      </c>
      <c r="H504" s="271"/>
      <c r="I504" s="271"/>
      <c r="J504" s="271">
        <v>200</v>
      </c>
      <c r="K504" s="272">
        <v>42969</v>
      </c>
      <c r="L504" s="271" t="s">
        <v>6332</v>
      </c>
      <c r="M504" s="271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  <c r="X504" s="277"/>
      <c r="Y504" s="277"/>
      <c r="Z504" s="277"/>
      <c r="AA504" s="277"/>
      <c r="AB504" s="277"/>
      <c r="AC504" s="277"/>
      <c r="AD504" s="277"/>
      <c r="AE504" s="277"/>
      <c r="AF504" s="277"/>
      <c r="AG504" s="277"/>
      <c r="AH504" s="277"/>
      <c r="AI504" s="277"/>
      <c r="AJ504" s="277"/>
      <c r="AK504" s="277"/>
      <c r="AL504" s="277"/>
      <c r="AM504" s="277"/>
      <c r="AN504" s="277"/>
      <c r="AO504" s="277"/>
      <c r="AP504" s="277"/>
      <c r="AQ504" s="277"/>
      <c r="AR504" s="277"/>
      <c r="AS504" s="277"/>
      <c r="AT504" s="277"/>
      <c r="AU504" s="277"/>
      <c r="AV504" s="277"/>
      <c r="AW504" s="277"/>
      <c r="AX504" s="277"/>
      <c r="AY504" s="277"/>
      <c r="AZ504" s="277"/>
      <c r="BA504" s="277"/>
      <c r="BB504" s="277"/>
      <c r="BC504" s="277"/>
      <c r="BD504" s="277"/>
      <c r="BE504" s="277"/>
      <c r="BF504" s="277"/>
      <c r="BG504" s="277"/>
      <c r="BH504" s="277"/>
      <c r="BI504" s="277"/>
      <c r="BJ504" s="277"/>
      <c r="BK504" s="277"/>
      <c r="BL504" s="277"/>
      <c r="BM504" s="277"/>
      <c r="BN504" s="277"/>
      <c r="BO504" s="277"/>
      <c r="BP504" s="277"/>
      <c r="BQ504" s="277"/>
      <c r="BR504" s="277"/>
      <c r="BS504" s="277"/>
      <c r="BT504" s="277"/>
      <c r="BU504" s="277"/>
      <c r="BV504" s="277"/>
      <c r="BW504" s="277"/>
      <c r="BX504" s="277"/>
      <c r="BY504" s="277"/>
      <c r="BZ504" s="277"/>
      <c r="CA504" s="277"/>
      <c r="CB504" s="277"/>
      <c r="CC504" s="277"/>
      <c r="CD504" s="277"/>
      <c r="CE504" s="277"/>
      <c r="CF504" s="277"/>
      <c r="CG504" s="277"/>
      <c r="CH504" s="277"/>
      <c r="CI504" s="277"/>
      <c r="CJ504" s="277"/>
      <c r="CK504" s="277"/>
      <c r="CL504" s="277"/>
      <c r="CM504" s="277"/>
      <c r="CN504" s="277"/>
      <c r="CO504" s="277"/>
      <c r="CP504" s="277"/>
      <c r="CQ504" s="277"/>
      <c r="CR504" s="277"/>
      <c r="CS504" s="277"/>
      <c r="CT504" s="277"/>
      <c r="CU504" s="277"/>
      <c r="CV504" s="277"/>
      <c r="CW504" s="277"/>
      <c r="CX504" s="277"/>
      <c r="CY504" s="277"/>
      <c r="CZ504" s="277"/>
      <c r="DA504" s="277"/>
      <c r="DB504" s="277"/>
    </row>
    <row r="505" spans="1:106" s="293" customFormat="1" ht="12.75">
      <c r="A505" s="271"/>
      <c r="B505" s="271"/>
      <c r="C505" s="271"/>
      <c r="D505" s="271"/>
      <c r="E505" s="271"/>
      <c r="F505" s="271"/>
      <c r="G505" s="271" t="s">
        <v>977</v>
      </c>
      <c r="H505" s="271"/>
      <c r="I505" s="271"/>
      <c r="J505" s="271">
        <v>4583</v>
      </c>
      <c r="K505" s="271"/>
      <c r="L505" s="271"/>
      <c r="M505" s="271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  <c r="X505" s="277"/>
      <c r="Y505" s="277"/>
      <c r="Z505" s="277"/>
      <c r="AA505" s="277"/>
      <c r="AB505" s="277"/>
      <c r="AC505" s="277"/>
      <c r="AD505" s="277"/>
      <c r="AE505" s="277"/>
      <c r="AF505" s="277"/>
      <c r="AG505" s="277"/>
      <c r="AH505" s="277"/>
      <c r="AI505" s="277"/>
      <c r="AJ505" s="277"/>
      <c r="AK505" s="277"/>
      <c r="AL505" s="277"/>
      <c r="AM505" s="277"/>
      <c r="AN505" s="277"/>
      <c r="AO505" s="277"/>
      <c r="AP505" s="277"/>
      <c r="AQ505" s="277"/>
      <c r="AR505" s="277"/>
      <c r="AS505" s="277"/>
      <c r="AT505" s="277"/>
      <c r="AU505" s="277"/>
      <c r="AV505" s="277"/>
      <c r="AW505" s="277"/>
      <c r="AX505" s="277"/>
      <c r="AY505" s="277"/>
      <c r="AZ505" s="277"/>
      <c r="BA505" s="277"/>
      <c r="BB505" s="277"/>
      <c r="BC505" s="277"/>
      <c r="BD505" s="277"/>
      <c r="BE505" s="277"/>
      <c r="BF505" s="277"/>
      <c r="BG505" s="277"/>
      <c r="BH505" s="277"/>
      <c r="BI505" s="277"/>
      <c r="BJ505" s="277"/>
      <c r="BK505" s="277"/>
      <c r="BL505" s="277"/>
      <c r="BM505" s="277"/>
      <c r="BN505" s="277"/>
      <c r="BO505" s="277"/>
      <c r="BP505" s="277"/>
      <c r="BQ505" s="277"/>
      <c r="BR505" s="277"/>
      <c r="BS505" s="277"/>
      <c r="BT505" s="277"/>
      <c r="BU505" s="277"/>
      <c r="BV505" s="277"/>
      <c r="BW505" s="277"/>
      <c r="BX505" s="277"/>
      <c r="BY505" s="277"/>
      <c r="BZ505" s="277"/>
      <c r="CA505" s="277"/>
      <c r="CB505" s="277"/>
      <c r="CC505" s="277"/>
      <c r="CD505" s="277"/>
      <c r="CE505" s="277"/>
      <c r="CF505" s="277"/>
      <c r="CG505" s="277"/>
      <c r="CH505" s="277"/>
      <c r="CI505" s="277"/>
      <c r="CJ505" s="277"/>
      <c r="CK505" s="277"/>
      <c r="CL505" s="277"/>
      <c r="CM505" s="277"/>
      <c r="CN505" s="277"/>
      <c r="CO505" s="277"/>
      <c r="CP505" s="277"/>
      <c r="CQ505" s="277"/>
      <c r="CR505" s="277"/>
      <c r="CS505" s="277"/>
      <c r="CT505" s="277"/>
      <c r="CU505" s="277"/>
      <c r="CV505" s="277"/>
      <c r="CW505" s="277"/>
      <c r="CX505" s="277"/>
      <c r="CY505" s="277"/>
      <c r="CZ505" s="277"/>
      <c r="DA505" s="277"/>
      <c r="DB505" s="277"/>
    </row>
    <row r="506" spans="1:106" s="293" customFormat="1" ht="25.5">
      <c r="A506" s="271">
        <v>318</v>
      </c>
      <c r="B506" s="271"/>
      <c r="C506" s="271" t="s">
        <v>6333</v>
      </c>
      <c r="D506" s="271" t="s">
        <v>5505</v>
      </c>
      <c r="E506" s="271" t="s">
        <v>6334</v>
      </c>
      <c r="F506" s="271" t="s">
        <v>6335</v>
      </c>
      <c r="G506" s="271" t="s">
        <v>5903</v>
      </c>
      <c r="H506" s="271">
        <v>15875751</v>
      </c>
      <c r="I506" s="271"/>
      <c r="J506" s="271"/>
      <c r="K506" s="272">
        <v>42951</v>
      </c>
      <c r="L506" s="271" t="s">
        <v>6336</v>
      </c>
      <c r="M506" s="271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  <c r="X506" s="277"/>
      <c r="Y506" s="277"/>
      <c r="Z506" s="277"/>
      <c r="AA506" s="277"/>
      <c r="AB506" s="277"/>
      <c r="AC506" s="277"/>
      <c r="AD506" s="277"/>
      <c r="AE506" s="277"/>
      <c r="AF506" s="277"/>
      <c r="AG506" s="277"/>
      <c r="AH506" s="277"/>
      <c r="AI506" s="277"/>
      <c r="AJ506" s="277"/>
      <c r="AK506" s="277"/>
      <c r="AL506" s="277"/>
      <c r="AM506" s="277"/>
      <c r="AN506" s="277"/>
      <c r="AO506" s="277"/>
      <c r="AP506" s="277"/>
      <c r="AQ506" s="277"/>
      <c r="AR506" s="277"/>
      <c r="AS506" s="277"/>
      <c r="AT506" s="277"/>
      <c r="AU506" s="277"/>
      <c r="AV506" s="277"/>
      <c r="AW506" s="277"/>
      <c r="AX506" s="277"/>
      <c r="AY506" s="277"/>
      <c r="AZ506" s="277"/>
      <c r="BA506" s="277"/>
      <c r="BB506" s="277"/>
      <c r="BC506" s="277"/>
      <c r="BD506" s="277"/>
      <c r="BE506" s="277"/>
      <c r="BF506" s="277"/>
      <c r="BG506" s="277"/>
      <c r="BH506" s="277"/>
      <c r="BI506" s="277"/>
      <c r="BJ506" s="277"/>
      <c r="BK506" s="277"/>
      <c r="BL506" s="277"/>
      <c r="BM506" s="277"/>
      <c r="BN506" s="277"/>
      <c r="BO506" s="277"/>
      <c r="BP506" s="277"/>
      <c r="BQ506" s="277"/>
      <c r="BR506" s="277"/>
      <c r="BS506" s="277"/>
      <c r="BT506" s="277"/>
      <c r="BU506" s="277"/>
      <c r="BV506" s="277"/>
      <c r="BW506" s="277"/>
      <c r="BX506" s="277"/>
      <c r="BY506" s="277"/>
      <c r="BZ506" s="277"/>
      <c r="CA506" s="277"/>
      <c r="CB506" s="277"/>
      <c r="CC506" s="277"/>
      <c r="CD506" s="277"/>
      <c r="CE506" s="277"/>
      <c r="CF506" s="277"/>
      <c r="CG506" s="277"/>
      <c r="CH506" s="277"/>
      <c r="CI506" s="277"/>
      <c r="CJ506" s="277"/>
      <c r="CK506" s="277"/>
      <c r="CL506" s="277"/>
      <c r="CM506" s="277"/>
      <c r="CN506" s="277"/>
      <c r="CO506" s="277"/>
      <c r="CP506" s="277"/>
      <c r="CQ506" s="277"/>
      <c r="CR506" s="277"/>
      <c r="CS506" s="277"/>
      <c r="CT506" s="277"/>
      <c r="CU506" s="277"/>
      <c r="CV506" s="277"/>
      <c r="CW506" s="277"/>
      <c r="CX506" s="277"/>
      <c r="CY506" s="277"/>
      <c r="CZ506" s="277"/>
      <c r="DA506" s="277"/>
      <c r="DB506" s="277"/>
    </row>
    <row r="507" spans="1:106" s="293" customFormat="1" ht="25.5">
      <c r="A507" s="271">
        <v>319</v>
      </c>
      <c r="B507" s="271"/>
      <c r="C507" s="271" t="s">
        <v>6337</v>
      </c>
      <c r="D507" s="271" t="s">
        <v>5382</v>
      </c>
      <c r="E507" s="271" t="s">
        <v>6338</v>
      </c>
      <c r="F507" s="271" t="s">
        <v>6339</v>
      </c>
      <c r="G507" s="271" t="s">
        <v>3748</v>
      </c>
      <c r="H507" s="271">
        <v>100</v>
      </c>
      <c r="I507" s="271"/>
      <c r="J507" s="271"/>
      <c r="K507" s="272">
        <v>42990</v>
      </c>
      <c r="L507" s="271" t="s">
        <v>6340</v>
      </c>
      <c r="M507" s="271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  <c r="X507" s="277"/>
      <c r="Y507" s="277"/>
      <c r="Z507" s="277"/>
      <c r="AA507" s="277"/>
      <c r="AB507" s="277"/>
      <c r="AC507" s="277"/>
      <c r="AD507" s="277"/>
      <c r="AE507" s="277"/>
      <c r="AF507" s="277"/>
      <c r="AG507" s="277"/>
      <c r="AH507" s="277"/>
      <c r="AI507" s="277"/>
      <c r="AJ507" s="277"/>
      <c r="AK507" s="277"/>
      <c r="AL507" s="277"/>
      <c r="AM507" s="277"/>
      <c r="AN507" s="277"/>
      <c r="AO507" s="277"/>
      <c r="AP507" s="277"/>
      <c r="AQ507" s="277"/>
      <c r="AR507" s="277"/>
      <c r="AS507" s="277"/>
      <c r="AT507" s="277"/>
      <c r="AU507" s="277"/>
      <c r="AV507" s="277"/>
      <c r="AW507" s="277"/>
      <c r="AX507" s="277"/>
      <c r="AY507" s="277"/>
      <c r="AZ507" s="277"/>
      <c r="BA507" s="277"/>
      <c r="BB507" s="277"/>
      <c r="BC507" s="277"/>
      <c r="BD507" s="277"/>
      <c r="BE507" s="277"/>
      <c r="BF507" s="277"/>
      <c r="BG507" s="277"/>
      <c r="BH507" s="277"/>
      <c r="BI507" s="277"/>
      <c r="BJ507" s="277"/>
      <c r="BK507" s="277"/>
      <c r="BL507" s="277"/>
      <c r="BM507" s="277"/>
      <c r="BN507" s="277"/>
      <c r="BO507" s="277"/>
      <c r="BP507" s="277"/>
      <c r="BQ507" s="277"/>
      <c r="BR507" s="277"/>
      <c r="BS507" s="277"/>
      <c r="BT507" s="277"/>
      <c r="BU507" s="277"/>
      <c r="BV507" s="277"/>
      <c r="BW507" s="277"/>
      <c r="BX507" s="277"/>
      <c r="BY507" s="277"/>
      <c r="BZ507" s="277"/>
      <c r="CA507" s="277"/>
      <c r="CB507" s="277"/>
      <c r="CC507" s="277"/>
      <c r="CD507" s="277"/>
      <c r="CE507" s="277"/>
      <c r="CF507" s="277"/>
      <c r="CG507" s="277"/>
      <c r="CH507" s="277"/>
      <c r="CI507" s="277"/>
      <c r="CJ507" s="277"/>
      <c r="CK507" s="277"/>
      <c r="CL507" s="277"/>
      <c r="CM507" s="277"/>
      <c r="CN507" s="277"/>
      <c r="CO507" s="277"/>
      <c r="CP507" s="277"/>
      <c r="CQ507" s="277"/>
      <c r="CR507" s="277"/>
      <c r="CS507" s="277"/>
      <c r="CT507" s="277"/>
      <c r="CU507" s="277"/>
      <c r="CV507" s="277"/>
      <c r="CW507" s="277"/>
      <c r="CX507" s="277"/>
      <c r="CY507" s="277"/>
      <c r="CZ507" s="277"/>
      <c r="DA507" s="277"/>
      <c r="DB507" s="277"/>
    </row>
    <row r="508" spans="1:106" s="293" customFormat="1" ht="12.75">
      <c r="A508" s="271"/>
      <c r="B508" s="271"/>
      <c r="C508" s="271"/>
      <c r="D508" s="271"/>
      <c r="E508" s="271"/>
      <c r="F508" s="271"/>
      <c r="G508" s="271" t="s">
        <v>1934</v>
      </c>
      <c r="H508" s="271">
        <v>5000</v>
      </c>
      <c r="I508" s="271"/>
      <c r="J508" s="271"/>
      <c r="K508" s="271"/>
      <c r="L508" s="271"/>
      <c r="M508" s="271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  <c r="X508" s="277"/>
      <c r="Y508" s="277"/>
      <c r="Z508" s="277"/>
      <c r="AA508" s="277"/>
      <c r="AB508" s="277"/>
      <c r="AC508" s="277"/>
      <c r="AD508" s="277"/>
      <c r="AE508" s="277"/>
      <c r="AF508" s="277"/>
      <c r="AG508" s="277"/>
      <c r="AH508" s="277"/>
      <c r="AI508" s="277"/>
      <c r="AJ508" s="277"/>
      <c r="AK508" s="277"/>
      <c r="AL508" s="277"/>
      <c r="AM508" s="277"/>
      <c r="AN508" s="277"/>
      <c r="AO508" s="277"/>
      <c r="AP508" s="277"/>
      <c r="AQ508" s="277"/>
      <c r="AR508" s="277"/>
      <c r="AS508" s="277"/>
      <c r="AT508" s="277"/>
      <c r="AU508" s="277"/>
      <c r="AV508" s="277"/>
      <c r="AW508" s="277"/>
      <c r="AX508" s="277"/>
      <c r="AY508" s="277"/>
      <c r="AZ508" s="277"/>
      <c r="BA508" s="277"/>
      <c r="BB508" s="277"/>
      <c r="BC508" s="277"/>
      <c r="BD508" s="277"/>
      <c r="BE508" s="277"/>
      <c r="BF508" s="277"/>
      <c r="BG508" s="277"/>
      <c r="BH508" s="277"/>
      <c r="BI508" s="277"/>
      <c r="BJ508" s="277"/>
      <c r="BK508" s="277"/>
      <c r="BL508" s="277"/>
      <c r="BM508" s="277"/>
      <c r="BN508" s="277"/>
      <c r="BO508" s="277"/>
      <c r="BP508" s="277"/>
      <c r="BQ508" s="277"/>
      <c r="BR508" s="277"/>
      <c r="BS508" s="277"/>
      <c r="BT508" s="277"/>
      <c r="BU508" s="277"/>
      <c r="BV508" s="277"/>
      <c r="BW508" s="277"/>
      <c r="BX508" s="277"/>
      <c r="BY508" s="277"/>
      <c r="BZ508" s="277"/>
      <c r="CA508" s="277"/>
      <c r="CB508" s="277"/>
      <c r="CC508" s="277"/>
      <c r="CD508" s="277"/>
      <c r="CE508" s="277"/>
      <c r="CF508" s="277"/>
      <c r="CG508" s="277"/>
      <c r="CH508" s="277"/>
      <c r="CI508" s="277"/>
      <c r="CJ508" s="277"/>
      <c r="CK508" s="277"/>
      <c r="CL508" s="277"/>
      <c r="CM508" s="277"/>
      <c r="CN508" s="277"/>
      <c r="CO508" s="277"/>
      <c r="CP508" s="277"/>
      <c r="CQ508" s="277"/>
      <c r="CR508" s="277"/>
      <c r="CS508" s="277"/>
      <c r="CT508" s="277"/>
      <c r="CU508" s="277"/>
      <c r="CV508" s="277"/>
      <c r="CW508" s="277"/>
      <c r="CX508" s="277"/>
      <c r="CY508" s="277"/>
      <c r="CZ508" s="277"/>
      <c r="DA508" s="277"/>
      <c r="DB508" s="277"/>
    </row>
    <row r="509" spans="1:106" s="293" customFormat="1" ht="25.5">
      <c r="A509" s="271">
        <v>320</v>
      </c>
      <c r="B509" s="271"/>
      <c r="C509" s="271" t="s">
        <v>258</v>
      </c>
      <c r="D509" s="271" t="s">
        <v>5647</v>
      </c>
      <c r="E509" s="271" t="s">
        <v>6341</v>
      </c>
      <c r="F509" s="271" t="s">
        <v>6342</v>
      </c>
      <c r="G509" s="271" t="s">
        <v>989</v>
      </c>
      <c r="H509" s="271">
        <v>200</v>
      </c>
      <c r="I509" s="271"/>
      <c r="J509" s="271"/>
      <c r="K509" s="272">
        <v>42996</v>
      </c>
      <c r="L509" s="271" t="s">
        <v>6343</v>
      </c>
      <c r="M509" s="271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  <c r="X509" s="277"/>
      <c r="Y509" s="277"/>
      <c r="Z509" s="277"/>
      <c r="AA509" s="277"/>
      <c r="AB509" s="277"/>
      <c r="AC509" s="277"/>
      <c r="AD509" s="277"/>
      <c r="AE509" s="277"/>
      <c r="AF509" s="277"/>
      <c r="AG509" s="277"/>
      <c r="AH509" s="277"/>
      <c r="AI509" s="277"/>
      <c r="AJ509" s="277"/>
      <c r="AK509" s="277"/>
      <c r="AL509" s="277"/>
      <c r="AM509" s="277"/>
      <c r="AN509" s="277"/>
      <c r="AO509" s="277"/>
      <c r="AP509" s="277"/>
      <c r="AQ509" s="277"/>
      <c r="AR509" s="277"/>
      <c r="AS509" s="277"/>
      <c r="AT509" s="277"/>
      <c r="AU509" s="277"/>
      <c r="AV509" s="277"/>
      <c r="AW509" s="277"/>
      <c r="AX509" s="277"/>
      <c r="AY509" s="277"/>
      <c r="AZ509" s="277"/>
      <c r="BA509" s="277"/>
      <c r="BB509" s="277"/>
      <c r="BC509" s="277"/>
      <c r="BD509" s="277"/>
      <c r="BE509" s="277"/>
      <c r="BF509" s="277"/>
      <c r="BG509" s="277"/>
      <c r="BH509" s="277"/>
      <c r="BI509" s="277"/>
      <c r="BJ509" s="277"/>
      <c r="BK509" s="277"/>
      <c r="BL509" s="277"/>
      <c r="BM509" s="277"/>
      <c r="BN509" s="277"/>
      <c r="BO509" s="277"/>
      <c r="BP509" s="277"/>
      <c r="BQ509" s="277"/>
      <c r="BR509" s="277"/>
      <c r="BS509" s="277"/>
      <c r="BT509" s="277"/>
      <c r="BU509" s="277"/>
      <c r="BV509" s="277"/>
      <c r="BW509" s="277"/>
      <c r="BX509" s="277"/>
      <c r="BY509" s="277"/>
      <c r="BZ509" s="277"/>
      <c r="CA509" s="277"/>
      <c r="CB509" s="277"/>
      <c r="CC509" s="277"/>
      <c r="CD509" s="277"/>
      <c r="CE509" s="277"/>
      <c r="CF509" s="277"/>
      <c r="CG509" s="277"/>
      <c r="CH509" s="277"/>
      <c r="CI509" s="277"/>
      <c r="CJ509" s="277"/>
      <c r="CK509" s="277"/>
      <c r="CL509" s="277"/>
      <c r="CM509" s="277"/>
      <c r="CN509" s="277"/>
      <c r="CO509" s="277"/>
      <c r="CP509" s="277"/>
      <c r="CQ509" s="277"/>
      <c r="CR509" s="277"/>
      <c r="CS509" s="277"/>
      <c r="CT509" s="277"/>
      <c r="CU509" s="277"/>
      <c r="CV509" s="277"/>
      <c r="CW509" s="277"/>
      <c r="CX509" s="277"/>
      <c r="CY509" s="277"/>
      <c r="CZ509" s="277"/>
      <c r="DA509" s="277"/>
      <c r="DB509" s="277"/>
    </row>
    <row r="510" spans="1:106" s="293" customFormat="1" ht="12.75">
      <c r="A510" s="271"/>
      <c r="B510" s="271"/>
      <c r="C510" s="271"/>
      <c r="D510" s="271"/>
      <c r="E510" s="271"/>
      <c r="F510" s="271"/>
      <c r="G510" s="271" t="s">
        <v>977</v>
      </c>
      <c r="H510" s="271">
        <v>3000</v>
      </c>
      <c r="I510" s="271"/>
      <c r="J510" s="271"/>
      <c r="K510" s="271"/>
      <c r="L510" s="271"/>
      <c r="M510" s="271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  <c r="X510" s="277"/>
      <c r="Y510" s="277"/>
      <c r="Z510" s="277"/>
      <c r="AA510" s="277"/>
      <c r="AB510" s="277"/>
      <c r="AC510" s="277"/>
      <c r="AD510" s="277"/>
      <c r="AE510" s="277"/>
      <c r="AF510" s="277"/>
      <c r="AG510" s="277"/>
      <c r="AH510" s="277"/>
      <c r="AI510" s="277"/>
      <c r="AJ510" s="277"/>
      <c r="AK510" s="277"/>
      <c r="AL510" s="277"/>
      <c r="AM510" s="277"/>
      <c r="AN510" s="277"/>
      <c r="AO510" s="277"/>
      <c r="AP510" s="277"/>
      <c r="AQ510" s="277"/>
      <c r="AR510" s="277"/>
      <c r="AS510" s="277"/>
      <c r="AT510" s="277"/>
      <c r="AU510" s="277"/>
      <c r="AV510" s="277"/>
      <c r="AW510" s="277"/>
      <c r="AX510" s="277"/>
      <c r="AY510" s="277"/>
      <c r="AZ510" s="277"/>
      <c r="BA510" s="277"/>
      <c r="BB510" s="277"/>
      <c r="BC510" s="277"/>
      <c r="BD510" s="277"/>
      <c r="BE510" s="277"/>
      <c r="BF510" s="277"/>
      <c r="BG510" s="277"/>
      <c r="BH510" s="277"/>
      <c r="BI510" s="277"/>
      <c r="BJ510" s="277"/>
      <c r="BK510" s="277"/>
      <c r="BL510" s="277"/>
      <c r="BM510" s="277"/>
      <c r="BN510" s="277"/>
      <c r="BO510" s="277"/>
      <c r="BP510" s="277"/>
      <c r="BQ510" s="277"/>
      <c r="BR510" s="277"/>
      <c r="BS510" s="277"/>
      <c r="BT510" s="277"/>
      <c r="BU510" s="277"/>
      <c r="BV510" s="277"/>
      <c r="BW510" s="277"/>
      <c r="BX510" s="277"/>
      <c r="BY510" s="277"/>
      <c r="BZ510" s="277"/>
      <c r="CA510" s="277"/>
      <c r="CB510" s="277"/>
      <c r="CC510" s="277"/>
      <c r="CD510" s="277"/>
      <c r="CE510" s="277"/>
      <c r="CF510" s="277"/>
      <c r="CG510" s="277"/>
      <c r="CH510" s="277"/>
      <c r="CI510" s="277"/>
      <c r="CJ510" s="277"/>
      <c r="CK510" s="277"/>
      <c r="CL510" s="277"/>
      <c r="CM510" s="277"/>
      <c r="CN510" s="277"/>
      <c r="CO510" s="277"/>
      <c r="CP510" s="277"/>
      <c r="CQ510" s="277"/>
      <c r="CR510" s="277"/>
      <c r="CS510" s="277"/>
      <c r="CT510" s="277"/>
      <c r="CU510" s="277"/>
      <c r="CV510" s="277"/>
      <c r="CW510" s="277"/>
      <c r="CX510" s="277"/>
      <c r="CY510" s="277"/>
      <c r="CZ510" s="277"/>
      <c r="DA510" s="277"/>
      <c r="DB510" s="277"/>
    </row>
    <row r="511" spans="1:106" s="293" customFormat="1" ht="25.5">
      <c r="A511" s="271">
        <v>321</v>
      </c>
      <c r="B511" s="271"/>
      <c r="C511" s="271" t="s">
        <v>6344</v>
      </c>
      <c r="D511" s="271" t="s">
        <v>3442</v>
      </c>
      <c r="E511" s="271" t="s">
        <v>6345</v>
      </c>
      <c r="F511" s="271" t="s">
        <v>6346</v>
      </c>
      <c r="G511" s="271" t="s">
        <v>989</v>
      </c>
      <c r="H511" s="271">
        <v>9500</v>
      </c>
      <c r="I511" s="271"/>
      <c r="J511" s="271"/>
      <c r="K511" s="272">
        <v>42996</v>
      </c>
      <c r="L511" s="271" t="s">
        <v>6347</v>
      </c>
      <c r="M511" s="271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  <c r="X511" s="277"/>
      <c r="Y511" s="277"/>
      <c r="Z511" s="277"/>
      <c r="AA511" s="277"/>
      <c r="AB511" s="277"/>
      <c r="AC511" s="277"/>
      <c r="AD511" s="277"/>
      <c r="AE511" s="277"/>
      <c r="AF511" s="277"/>
      <c r="AG511" s="277"/>
      <c r="AH511" s="277"/>
      <c r="AI511" s="277"/>
      <c r="AJ511" s="277"/>
      <c r="AK511" s="277"/>
      <c r="AL511" s="277"/>
      <c r="AM511" s="277"/>
      <c r="AN511" s="277"/>
      <c r="AO511" s="277"/>
      <c r="AP511" s="277"/>
      <c r="AQ511" s="277"/>
      <c r="AR511" s="277"/>
      <c r="AS511" s="277"/>
      <c r="AT511" s="277"/>
      <c r="AU511" s="277"/>
      <c r="AV511" s="277"/>
      <c r="AW511" s="277"/>
      <c r="AX511" s="277"/>
      <c r="AY511" s="277"/>
      <c r="AZ511" s="277"/>
      <c r="BA511" s="277"/>
      <c r="BB511" s="277"/>
      <c r="BC511" s="277"/>
      <c r="BD511" s="277"/>
      <c r="BE511" s="277"/>
      <c r="BF511" s="277"/>
      <c r="BG511" s="277"/>
      <c r="BH511" s="277"/>
      <c r="BI511" s="277"/>
      <c r="BJ511" s="277"/>
      <c r="BK511" s="277"/>
      <c r="BL511" s="277"/>
      <c r="BM511" s="277"/>
      <c r="BN511" s="277"/>
      <c r="BO511" s="277"/>
      <c r="BP511" s="277"/>
      <c r="BQ511" s="277"/>
      <c r="BR511" s="277"/>
      <c r="BS511" s="277"/>
      <c r="BT511" s="277"/>
      <c r="BU511" s="277"/>
      <c r="BV511" s="277"/>
      <c r="BW511" s="277"/>
      <c r="BX511" s="277"/>
      <c r="BY511" s="277"/>
      <c r="BZ511" s="277"/>
      <c r="CA511" s="277"/>
      <c r="CB511" s="277"/>
      <c r="CC511" s="277"/>
      <c r="CD511" s="277"/>
      <c r="CE511" s="277"/>
      <c r="CF511" s="277"/>
      <c r="CG511" s="277"/>
      <c r="CH511" s="277"/>
      <c r="CI511" s="277"/>
      <c r="CJ511" s="277"/>
      <c r="CK511" s="277"/>
      <c r="CL511" s="277"/>
      <c r="CM511" s="277"/>
      <c r="CN511" s="277"/>
      <c r="CO511" s="277"/>
      <c r="CP511" s="277"/>
      <c r="CQ511" s="277"/>
      <c r="CR511" s="277"/>
      <c r="CS511" s="277"/>
      <c r="CT511" s="277"/>
      <c r="CU511" s="277"/>
      <c r="CV511" s="277"/>
      <c r="CW511" s="277"/>
      <c r="CX511" s="277"/>
      <c r="CY511" s="277"/>
      <c r="CZ511" s="277"/>
      <c r="DA511" s="277"/>
      <c r="DB511" s="277"/>
    </row>
    <row r="512" spans="1:106" s="293" customFormat="1" ht="12.75">
      <c r="A512" s="271"/>
      <c r="B512" s="271"/>
      <c r="C512" s="271" t="s">
        <v>6348</v>
      </c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  <c r="X512" s="277"/>
      <c r="Y512" s="277"/>
      <c r="Z512" s="277"/>
      <c r="AA512" s="277"/>
      <c r="AB512" s="277"/>
      <c r="AC512" s="277"/>
      <c r="AD512" s="277"/>
      <c r="AE512" s="277"/>
      <c r="AF512" s="277"/>
      <c r="AG512" s="277"/>
      <c r="AH512" s="277"/>
      <c r="AI512" s="277"/>
      <c r="AJ512" s="277"/>
      <c r="AK512" s="277"/>
      <c r="AL512" s="277"/>
      <c r="AM512" s="277"/>
      <c r="AN512" s="277"/>
      <c r="AO512" s="277"/>
      <c r="AP512" s="277"/>
      <c r="AQ512" s="277"/>
      <c r="AR512" s="277"/>
      <c r="AS512" s="277"/>
      <c r="AT512" s="277"/>
      <c r="AU512" s="277"/>
      <c r="AV512" s="277"/>
      <c r="AW512" s="277"/>
      <c r="AX512" s="277"/>
      <c r="AY512" s="277"/>
      <c r="AZ512" s="277"/>
      <c r="BA512" s="277"/>
      <c r="BB512" s="277"/>
      <c r="BC512" s="277"/>
      <c r="BD512" s="277"/>
      <c r="BE512" s="277"/>
      <c r="BF512" s="277"/>
      <c r="BG512" s="277"/>
      <c r="BH512" s="277"/>
      <c r="BI512" s="277"/>
      <c r="BJ512" s="277"/>
      <c r="BK512" s="277"/>
      <c r="BL512" s="277"/>
      <c r="BM512" s="277"/>
      <c r="BN512" s="277"/>
      <c r="BO512" s="277"/>
      <c r="BP512" s="277"/>
      <c r="BQ512" s="277"/>
      <c r="BR512" s="277"/>
      <c r="BS512" s="277"/>
      <c r="BT512" s="277"/>
      <c r="BU512" s="277"/>
      <c r="BV512" s="277"/>
      <c r="BW512" s="277"/>
      <c r="BX512" s="277"/>
      <c r="BY512" s="277"/>
      <c r="BZ512" s="277"/>
      <c r="CA512" s="277"/>
      <c r="CB512" s="277"/>
      <c r="CC512" s="277"/>
      <c r="CD512" s="277"/>
      <c r="CE512" s="277"/>
      <c r="CF512" s="277"/>
      <c r="CG512" s="277"/>
      <c r="CH512" s="277"/>
      <c r="CI512" s="277"/>
      <c r="CJ512" s="277"/>
      <c r="CK512" s="277"/>
      <c r="CL512" s="277"/>
      <c r="CM512" s="277"/>
      <c r="CN512" s="277"/>
      <c r="CO512" s="277"/>
      <c r="CP512" s="277"/>
      <c r="CQ512" s="277"/>
      <c r="CR512" s="277"/>
      <c r="CS512" s="277"/>
      <c r="CT512" s="277"/>
      <c r="CU512" s="277"/>
      <c r="CV512" s="277"/>
      <c r="CW512" s="277"/>
      <c r="CX512" s="277"/>
      <c r="CY512" s="277"/>
      <c r="CZ512" s="277"/>
      <c r="DA512" s="277"/>
      <c r="DB512" s="277"/>
    </row>
    <row r="513" spans="1:106" s="293" customFormat="1" ht="25.5">
      <c r="A513" s="271">
        <v>323</v>
      </c>
      <c r="B513" s="271"/>
      <c r="C513" s="271" t="s">
        <v>6349</v>
      </c>
      <c r="D513" s="271" t="s">
        <v>5392</v>
      </c>
      <c r="E513" s="271" t="s">
        <v>6350</v>
      </c>
      <c r="F513" s="271" t="s">
        <v>6351</v>
      </c>
      <c r="G513" s="271" t="s">
        <v>989</v>
      </c>
      <c r="H513" s="271"/>
      <c r="I513" s="271"/>
      <c r="J513" s="271">
        <v>1175</v>
      </c>
      <c r="K513" s="272">
        <v>42999</v>
      </c>
      <c r="L513" s="271" t="s">
        <v>6352</v>
      </c>
      <c r="M513" s="271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  <c r="X513" s="277"/>
      <c r="Y513" s="277"/>
      <c r="Z513" s="277"/>
      <c r="AA513" s="277"/>
      <c r="AB513" s="277"/>
      <c r="AC513" s="277"/>
      <c r="AD513" s="277"/>
      <c r="AE513" s="277"/>
      <c r="AF513" s="277"/>
      <c r="AG513" s="277"/>
      <c r="AH513" s="277"/>
      <c r="AI513" s="277"/>
      <c r="AJ513" s="277"/>
      <c r="AK513" s="277"/>
      <c r="AL513" s="277"/>
      <c r="AM513" s="277"/>
      <c r="AN513" s="277"/>
      <c r="AO513" s="277"/>
      <c r="AP513" s="277"/>
      <c r="AQ513" s="277"/>
      <c r="AR513" s="277"/>
      <c r="AS513" s="277"/>
      <c r="AT513" s="277"/>
      <c r="AU513" s="277"/>
      <c r="AV513" s="277"/>
      <c r="AW513" s="277"/>
      <c r="AX513" s="277"/>
      <c r="AY513" s="277"/>
      <c r="AZ513" s="277"/>
      <c r="BA513" s="277"/>
      <c r="BB513" s="277"/>
      <c r="BC513" s="277"/>
      <c r="BD513" s="277"/>
      <c r="BE513" s="277"/>
      <c r="BF513" s="277"/>
      <c r="BG513" s="277"/>
      <c r="BH513" s="277"/>
      <c r="BI513" s="277"/>
      <c r="BJ513" s="277"/>
      <c r="BK513" s="277"/>
      <c r="BL513" s="277"/>
      <c r="BM513" s="277"/>
      <c r="BN513" s="277"/>
      <c r="BO513" s="277"/>
      <c r="BP513" s="277"/>
      <c r="BQ513" s="277"/>
      <c r="BR513" s="277"/>
      <c r="BS513" s="277"/>
      <c r="BT513" s="277"/>
      <c r="BU513" s="277"/>
      <c r="BV513" s="277"/>
      <c r="BW513" s="277"/>
      <c r="BX513" s="277"/>
      <c r="BY513" s="277"/>
      <c r="BZ513" s="277"/>
      <c r="CA513" s="277"/>
      <c r="CB513" s="277"/>
      <c r="CC513" s="277"/>
      <c r="CD513" s="277"/>
      <c r="CE513" s="277"/>
      <c r="CF513" s="277"/>
      <c r="CG513" s="277"/>
      <c r="CH513" s="277"/>
      <c r="CI513" s="277"/>
      <c r="CJ513" s="277"/>
      <c r="CK513" s="277"/>
      <c r="CL513" s="277"/>
      <c r="CM513" s="277"/>
      <c r="CN513" s="277"/>
      <c r="CO513" s="277"/>
      <c r="CP513" s="277"/>
      <c r="CQ513" s="277"/>
      <c r="CR513" s="277"/>
      <c r="CS513" s="277"/>
      <c r="CT513" s="277"/>
      <c r="CU513" s="277"/>
      <c r="CV513" s="277"/>
      <c r="CW513" s="277"/>
      <c r="CX513" s="277"/>
      <c r="CY513" s="277"/>
      <c r="CZ513" s="277"/>
      <c r="DA513" s="277"/>
      <c r="DB513" s="277"/>
    </row>
    <row r="514" spans="1:106" s="293" customFormat="1" ht="25.5">
      <c r="A514" s="271">
        <v>324</v>
      </c>
      <c r="B514" s="271"/>
      <c r="C514" s="271" t="s">
        <v>6353</v>
      </c>
      <c r="D514" s="271" t="s">
        <v>3442</v>
      </c>
      <c r="E514" s="271" t="s">
        <v>5918</v>
      </c>
      <c r="F514" s="271" t="s">
        <v>6354</v>
      </c>
      <c r="G514" s="271" t="s">
        <v>989</v>
      </c>
      <c r="H514" s="271"/>
      <c r="I514" s="271"/>
      <c r="J514" s="271">
        <v>23119</v>
      </c>
      <c r="K514" s="272">
        <v>42998</v>
      </c>
      <c r="L514" s="271" t="s">
        <v>6355</v>
      </c>
      <c r="M514" s="271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  <c r="X514" s="277"/>
      <c r="Y514" s="277"/>
      <c r="Z514" s="277"/>
      <c r="AA514" s="277"/>
      <c r="AB514" s="277"/>
      <c r="AC514" s="277"/>
      <c r="AD514" s="277"/>
      <c r="AE514" s="277"/>
      <c r="AF514" s="277"/>
      <c r="AG514" s="277"/>
      <c r="AH514" s="277"/>
      <c r="AI514" s="277"/>
      <c r="AJ514" s="277"/>
      <c r="AK514" s="277"/>
      <c r="AL514" s="277"/>
      <c r="AM514" s="277"/>
      <c r="AN514" s="277"/>
      <c r="AO514" s="277"/>
      <c r="AP514" s="277"/>
      <c r="AQ514" s="277"/>
      <c r="AR514" s="277"/>
      <c r="AS514" s="277"/>
      <c r="AT514" s="277"/>
      <c r="AU514" s="277"/>
      <c r="AV514" s="277"/>
      <c r="AW514" s="277"/>
      <c r="AX514" s="277"/>
      <c r="AY514" s="277"/>
      <c r="AZ514" s="277"/>
      <c r="BA514" s="277"/>
      <c r="BB514" s="277"/>
      <c r="BC514" s="277"/>
      <c r="BD514" s="277"/>
      <c r="BE514" s="277"/>
      <c r="BF514" s="277"/>
      <c r="BG514" s="277"/>
      <c r="BH514" s="277"/>
      <c r="BI514" s="277"/>
      <c r="BJ514" s="277"/>
      <c r="BK514" s="277"/>
      <c r="BL514" s="277"/>
      <c r="BM514" s="277"/>
      <c r="BN514" s="277"/>
      <c r="BO514" s="277"/>
      <c r="BP514" s="277"/>
      <c r="BQ514" s="277"/>
      <c r="BR514" s="277"/>
      <c r="BS514" s="277"/>
      <c r="BT514" s="277"/>
      <c r="BU514" s="277"/>
      <c r="BV514" s="277"/>
      <c r="BW514" s="277"/>
      <c r="BX514" s="277"/>
      <c r="BY514" s="277"/>
      <c r="BZ514" s="277"/>
      <c r="CA514" s="277"/>
      <c r="CB514" s="277"/>
      <c r="CC514" s="277"/>
      <c r="CD514" s="277"/>
      <c r="CE514" s="277"/>
      <c r="CF514" s="277"/>
      <c r="CG514" s="277"/>
      <c r="CH514" s="277"/>
      <c r="CI514" s="277"/>
      <c r="CJ514" s="277"/>
      <c r="CK514" s="277"/>
      <c r="CL514" s="277"/>
      <c r="CM514" s="277"/>
      <c r="CN514" s="277"/>
      <c r="CO514" s="277"/>
      <c r="CP514" s="277"/>
      <c r="CQ514" s="277"/>
      <c r="CR514" s="277"/>
      <c r="CS514" s="277"/>
      <c r="CT514" s="277"/>
      <c r="CU514" s="277"/>
      <c r="CV514" s="277"/>
      <c r="CW514" s="277"/>
      <c r="CX514" s="277"/>
      <c r="CY514" s="277"/>
      <c r="CZ514" s="277"/>
      <c r="DA514" s="277"/>
      <c r="DB514" s="277"/>
    </row>
    <row r="515" spans="1:106" s="293" customFormat="1" ht="25.5">
      <c r="A515" s="271">
        <v>325</v>
      </c>
      <c r="B515" s="271"/>
      <c r="C515" s="271" t="s">
        <v>6356</v>
      </c>
      <c r="D515" s="271" t="s">
        <v>5382</v>
      </c>
      <c r="E515" s="271" t="s">
        <v>6357</v>
      </c>
      <c r="F515" s="271" t="s">
        <v>6358</v>
      </c>
      <c r="G515" s="271" t="s">
        <v>977</v>
      </c>
      <c r="H515" s="271"/>
      <c r="I515" s="271"/>
      <c r="J515" s="271">
        <v>5000</v>
      </c>
      <c r="K515" s="272">
        <v>42997</v>
      </c>
      <c r="L515" s="271" t="s">
        <v>6359</v>
      </c>
      <c r="M515" s="271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  <c r="X515" s="277"/>
      <c r="Y515" s="277"/>
      <c r="Z515" s="277"/>
      <c r="AA515" s="277"/>
      <c r="AB515" s="277"/>
      <c r="AC515" s="277"/>
      <c r="AD515" s="277"/>
      <c r="AE515" s="277"/>
      <c r="AF515" s="277"/>
      <c r="AG515" s="277"/>
      <c r="AH515" s="277"/>
      <c r="AI515" s="277"/>
      <c r="AJ515" s="277"/>
      <c r="AK515" s="277"/>
      <c r="AL515" s="277"/>
      <c r="AM515" s="277"/>
      <c r="AN515" s="277"/>
      <c r="AO515" s="277"/>
      <c r="AP515" s="277"/>
      <c r="AQ515" s="277"/>
      <c r="AR515" s="277"/>
      <c r="AS515" s="277"/>
      <c r="AT515" s="277"/>
      <c r="AU515" s="277"/>
      <c r="AV515" s="277"/>
      <c r="AW515" s="277"/>
      <c r="AX515" s="277"/>
      <c r="AY515" s="277"/>
      <c r="AZ515" s="277"/>
      <c r="BA515" s="277"/>
      <c r="BB515" s="277"/>
      <c r="BC515" s="277"/>
      <c r="BD515" s="277"/>
      <c r="BE515" s="277"/>
      <c r="BF515" s="277"/>
      <c r="BG515" s="277"/>
      <c r="BH515" s="277"/>
      <c r="BI515" s="277"/>
      <c r="BJ515" s="277"/>
      <c r="BK515" s="277"/>
      <c r="BL515" s="277"/>
      <c r="BM515" s="277"/>
      <c r="BN515" s="277"/>
      <c r="BO515" s="277"/>
      <c r="BP515" s="277"/>
      <c r="BQ515" s="277"/>
      <c r="BR515" s="277"/>
      <c r="BS515" s="277"/>
      <c r="BT515" s="277"/>
      <c r="BU515" s="277"/>
      <c r="BV515" s="277"/>
      <c r="BW515" s="277"/>
      <c r="BX515" s="277"/>
      <c r="BY515" s="277"/>
      <c r="BZ515" s="277"/>
      <c r="CA515" s="277"/>
      <c r="CB515" s="277"/>
      <c r="CC515" s="277"/>
      <c r="CD515" s="277"/>
      <c r="CE515" s="277"/>
      <c r="CF515" s="277"/>
      <c r="CG515" s="277"/>
      <c r="CH515" s="277"/>
      <c r="CI515" s="277"/>
      <c r="CJ515" s="277"/>
      <c r="CK515" s="277"/>
      <c r="CL515" s="277"/>
      <c r="CM515" s="277"/>
      <c r="CN515" s="277"/>
      <c r="CO515" s="277"/>
      <c r="CP515" s="277"/>
      <c r="CQ515" s="277"/>
      <c r="CR515" s="277"/>
      <c r="CS515" s="277"/>
      <c r="CT515" s="277"/>
      <c r="CU515" s="277"/>
      <c r="CV515" s="277"/>
      <c r="CW515" s="277"/>
      <c r="CX515" s="277"/>
      <c r="CY515" s="277"/>
      <c r="CZ515" s="277"/>
      <c r="DA515" s="277"/>
      <c r="DB515" s="277"/>
    </row>
    <row r="516" spans="1:106" s="293" customFormat="1" ht="25.5">
      <c r="A516" s="271">
        <v>326</v>
      </c>
      <c r="B516" s="271"/>
      <c r="C516" s="271" t="s">
        <v>6360</v>
      </c>
      <c r="D516" s="271" t="s">
        <v>5382</v>
      </c>
      <c r="E516" s="271" t="s">
        <v>6357</v>
      </c>
      <c r="F516" s="271" t="s">
        <v>6361</v>
      </c>
      <c r="G516" s="271" t="s">
        <v>977</v>
      </c>
      <c r="H516" s="271"/>
      <c r="I516" s="271"/>
      <c r="J516" s="271">
        <v>3000</v>
      </c>
      <c r="K516" s="272">
        <v>42997</v>
      </c>
      <c r="L516" s="271" t="s">
        <v>6362</v>
      </c>
      <c r="M516" s="271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  <c r="X516" s="277"/>
      <c r="Y516" s="277"/>
      <c r="Z516" s="277"/>
      <c r="AA516" s="277"/>
      <c r="AB516" s="277"/>
      <c r="AC516" s="277"/>
      <c r="AD516" s="277"/>
      <c r="AE516" s="277"/>
      <c r="AF516" s="277"/>
      <c r="AG516" s="277"/>
      <c r="AH516" s="277"/>
      <c r="AI516" s="277"/>
      <c r="AJ516" s="277"/>
      <c r="AK516" s="277"/>
      <c r="AL516" s="277"/>
      <c r="AM516" s="277"/>
      <c r="AN516" s="277"/>
      <c r="AO516" s="277"/>
      <c r="AP516" s="277"/>
      <c r="AQ516" s="277"/>
      <c r="AR516" s="277"/>
      <c r="AS516" s="277"/>
      <c r="AT516" s="277"/>
      <c r="AU516" s="277"/>
      <c r="AV516" s="277"/>
      <c r="AW516" s="277"/>
      <c r="AX516" s="277"/>
      <c r="AY516" s="277"/>
      <c r="AZ516" s="277"/>
      <c r="BA516" s="277"/>
      <c r="BB516" s="277"/>
      <c r="BC516" s="277"/>
      <c r="BD516" s="277"/>
      <c r="BE516" s="277"/>
      <c r="BF516" s="277"/>
      <c r="BG516" s="277"/>
      <c r="BH516" s="277"/>
      <c r="BI516" s="277"/>
      <c r="BJ516" s="277"/>
      <c r="BK516" s="277"/>
      <c r="BL516" s="277"/>
      <c r="BM516" s="277"/>
      <c r="BN516" s="277"/>
      <c r="BO516" s="277"/>
      <c r="BP516" s="277"/>
      <c r="BQ516" s="277"/>
      <c r="BR516" s="277"/>
      <c r="BS516" s="277"/>
      <c r="BT516" s="277"/>
      <c r="BU516" s="277"/>
      <c r="BV516" s="277"/>
      <c r="BW516" s="277"/>
      <c r="BX516" s="277"/>
      <c r="BY516" s="277"/>
      <c r="BZ516" s="277"/>
      <c r="CA516" s="277"/>
      <c r="CB516" s="277"/>
      <c r="CC516" s="277"/>
      <c r="CD516" s="277"/>
      <c r="CE516" s="277"/>
      <c r="CF516" s="277"/>
      <c r="CG516" s="277"/>
      <c r="CH516" s="277"/>
      <c r="CI516" s="277"/>
      <c r="CJ516" s="277"/>
      <c r="CK516" s="277"/>
      <c r="CL516" s="277"/>
      <c r="CM516" s="277"/>
      <c r="CN516" s="277"/>
      <c r="CO516" s="277"/>
      <c r="CP516" s="277"/>
      <c r="CQ516" s="277"/>
      <c r="CR516" s="277"/>
      <c r="CS516" s="277"/>
      <c r="CT516" s="277"/>
      <c r="CU516" s="277"/>
      <c r="CV516" s="277"/>
      <c r="CW516" s="277"/>
      <c r="CX516" s="277"/>
      <c r="CY516" s="277"/>
      <c r="CZ516" s="277"/>
      <c r="DA516" s="277"/>
      <c r="DB516" s="277"/>
    </row>
    <row r="517" spans="1:106" s="293" customFormat="1" ht="25.5">
      <c r="A517" s="271">
        <v>328</v>
      </c>
      <c r="B517" s="271"/>
      <c r="C517" s="271" t="s">
        <v>6119</v>
      </c>
      <c r="D517" s="271" t="s">
        <v>5505</v>
      </c>
      <c r="E517" s="271" t="s">
        <v>6123</v>
      </c>
      <c r="F517" s="271" t="s">
        <v>6363</v>
      </c>
      <c r="G517" s="271" t="s">
        <v>6364</v>
      </c>
      <c r="H517" s="271"/>
      <c r="I517" s="271"/>
      <c r="J517" s="271">
        <v>117700</v>
      </c>
      <c r="K517" s="272">
        <v>42998</v>
      </c>
      <c r="L517" s="271" t="s">
        <v>6365</v>
      </c>
      <c r="M517" s="271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  <c r="X517" s="277"/>
      <c r="Y517" s="277"/>
      <c r="Z517" s="277"/>
      <c r="AA517" s="277"/>
      <c r="AB517" s="277"/>
      <c r="AC517" s="277"/>
      <c r="AD517" s="277"/>
      <c r="AE517" s="277"/>
      <c r="AF517" s="277"/>
      <c r="AG517" s="277"/>
      <c r="AH517" s="277"/>
      <c r="AI517" s="277"/>
      <c r="AJ517" s="277"/>
      <c r="AK517" s="277"/>
      <c r="AL517" s="277"/>
      <c r="AM517" s="277"/>
      <c r="AN517" s="277"/>
      <c r="AO517" s="277"/>
      <c r="AP517" s="277"/>
      <c r="AQ517" s="277"/>
      <c r="AR517" s="277"/>
      <c r="AS517" s="277"/>
      <c r="AT517" s="277"/>
      <c r="AU517" s="277"/>
      <c r="AV517" s="277"/>
      <c r="AW517" s="277"/>
      <c r="AX517" s="277"/>
      <c r="AY517" s="277"/>
      <c r="AZ517" s="277"/>
      <c r="BA517" s="277"/>
      <c r="BB517" s="277"/>
      <c r="BC517" s="277"/>
      <c r="BD517" s="277"/>
      <c r="BE517" s="277"/>
      <c r="BF517" s="277"/>
      <c r="BG517" s="277"/>
      <c r="BH517" s="277"/>
      <c r="BI517" s="277"/>
      <c r="BJ517" s="277"/>
      <c r="BK517" s="277"/>
      <c r="BL517" s="277"/>
      <c r="BM517" s="277"/>
      <c r="BN517" s="277"/>
      <c r="BO517" s="277"/>
      <c r="BP517" s="277"/>
      <c r="BQ517" s="277"/>
      <c r="BR517" s="277"/>
      <c r="BS517" s="277"/>
      <c r="BT517" s="277"/>
      <c r="BU517" s="277"/>
      <c r="BV517" s="277"/>
      <c r="BW517" s="277"/>
      <c r="BX517" s="277"/>
      <c r="BY517" s="277"/>
      <c r="BZ517" s="277"/>
      <c r="CA517" s="277"/>
      <c r="CB517" s="277"/>
      <c r="CC517" s="277"/>
      <c r="CD517" s="277"/>
      <c r="CE517" s="277"/>
      <c r="CF517" s="277"/>
      <c r="CG517" s="277"/>
      <c r="CH517" s="277"/>
      <c r="CI517" s="277"/>
      <c r="CJ517" s="277"/>
      <c r="CK517" s="277"/>
      <c r="CL517" s="277"/>
      <c r="CM517" s="277"/>
      <c r="CN517" s="277"/>
      <c r="CO517" s="277"/>
      <c r="CP517" s="277"/>
      <c r="CQ517" s="277"/>
      <c r="CR517" s="277"/>
      <c r="CS517" s="277"/>
      <c r="CT517" s="277"/>
      <c r="CU517" s="277"/>
      <c r="CV517" s="277"/>
      <c r="CW517" s="277"/>
      <c r="CX517" s="277"/>
      <c r="CY517" s="277"/>
      <c r="CZ517" s="277"/>
      <c r="DA517" s="277"/>
      <c r="DB517" s="277"/>
    </row>
    <row r="518" spans="1:106" s="293" customFormat="1" ht="25.5">
      <c r="A518" s="271">
        <v>329</v>
      </c>
      <c r="B518" s="271"/>
      <c r="C518" s="271" t="s">
        <v>6119</v>
      </c>
      <c r="D518" s="271" t="s">
        <v>5505</v>
      </c>
      <c r="E518" s="271" t="s">
        <v>6123</v>
      </c>
      <c r="F518" s="271" t="s">
        <v>6366</v>
      </c>
      <c r="G518" s="271" t="s">
        <v>3748</v>
      </c>
      <c r="H518" s="271"/>
      <c r="I518" s="271"/>
      <c r="J518" s="271">
        <v>15980</v>
      </c>
      <c r="K518" s="272">
        <v>42998</v>
      </c>
      <c r="L518" s="271" t="s">
        <v>6367</v>
      </c>
      <c r="M518" s="271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  <c r="X518" s="277"/>
      <c r="Y518" s="277"/>
      <c r="Z518" s="277"/>
      <c r="AA518" s="277"/>
      <c r="AB518" s="277"/>
      <c r="AC518" s="277"/>
      <c r="AD518" s="277"/>
      <c r="AE518" s="277"/>
      <c r="AF518" s="277"/>
      <c r="AG518" s="277"/>
      <c r="AH518" s="277"/>
      <c r="AI518" s="277"/>
      <c r="AJ518" s="277"/>
      <c r="AK518" s="277"/>
      <c r="AL518" s="277"/>
      <c r="AM518" s="277"/>
      <c r="AN518" s="277"/>
      <c r="AO518" s="277"/>
      <c r="AP518" s="277"/>
      <c r="AQ518" s="277"/>
      <c r="AR518" s="277"/>
      <c r="AS518" s="277"/>
      <c r="AT518" s="277"/>
      <c r="AU518" s="277"/>
      <c r="AV518" s="277"/>
      <c r="AW518" s="277"/>
      <c r="AX518" s="277"/>
      <c r="AY518" s="277"/>
      <c r="AZ518" s="277"/>
      <c r="BA518" s="277"/>
      <c r="BB518" s="277"/>
      <c r="BC518" s="277"/>
      <c r="BD518" s="277"/>
      <c r="BE518" s="277"/>
      <c r="BF518" s="277"/>
      <c r="BG518" s="277"/>
      <c r="BH518" s="277"/>
      <c r="BI518" s="277"/>
      <c r="BJ518" s="277"/>
      <c r="BK518" s="277"/>
      <c r="BL518" s="277"/>
      <c r="BM518" s="277"/>
      <c r="BN518" s="277"/>
      <c r="BO518" s="277"/>
      <c r="BP518" s="277"/>
      <c r="BQ518" s="277"/>
      <c r="BR518" s="277"/>
      <c r="BS518" s="277"/>
      <c r="BT518" s="277"/>
      <c r="BU518" s="277"/>
      <c r="BV518" s="277"/>
      <c r="BW518" s="277"/>
      <c r="BX518" s="277"/>
      <c r="BY518" s="277"/>
      <c r="BZ518" s="277"/>
      <c r="CA518" s="277"/>
      <c r="CB518" s="277"/>
      <c r="CC518" s="277"/>
      <c r="CD518" s="277"/>
      <c r="CE518" s="277"/>
      <c r="CF518" s="277"/>
      <c r="CG518" s="277"/>
      <c r="CH518" s="277"/>
      <c r="CI518" s="277"/>
      <c r="CJ518" s="277"/>
      <c r="CK518" s="277"/>
      <c r="CL518" s="277"/>
      <c r="CM518" s="277"/>
      <c r="CN518" s="277"/>
      <c r="CO518" s="277"/>
      <c r="CP518" s="277"/>
      <c r="CQ518" s="277"/>
      <c r="CR518" s="277"/>
      <c r="CS518" s="277"/>
      <c r="CT518" s="277"/>
      <c r="CU518" s="277"/>
      <c r="CV518" s="277"/>
      <c r="CW518" s="277"/>
      <c r="CX518" s="277"/>
      <c r="CY518" s="277"/>
      <c r="CZ518" s="277"/>
      <c r="DA518" s="277"/>
      <c r="DB518" s="277"/>
    </row>
    <row r="519" spans="1:106" s="293" customFormat="1" ht="25.5">
      <c r="A519" s="271">
        <v>330</v>
      </c>
      <c r="B519" s="271"/>
      <c r="C519" s="271" t="s">
        <v>6119</v>
      </c>
      <c r="D519" s="271" t="s">
        <v>5505</v>
      </c>
      <c r="E519" s="271" t="s">
        <v>6123</v>
      </c>
      <c r="F519" s="271" t="s">
        <v>6368</v>
      </c>
      <c r="G519" s="271" t="s">
        <v>6364</v>
      </c>
      <c r="H519" s="271"/>
      <c r="I519" s="271"/>
      <c r="J519" s="271">
        <v>433189</v>
      </c>
      <c r="K519" s="272">
        <v>42998</v>
      </c>
      <c r="L519" s="271" t="s">
        <v>6369</v>
      </c>
      <c r="M519" s="271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  <c r="X519" s="277"/>
      <c r="Y519" s="277"/>
      <c r="Z519" s="277"/>
      <c r="AA519" s="277"/>
      <c r="AB519" s="277"/>
      <c r="AC519" s="277"/>
      <c r="AD519" s="277"/>
      <c r="AE519" s="277"/>
      <c r="AF519" s="277"/>
      <c r="AG519" s="277"/>
      <c r="AH519" s="277"/>
      <c r="AI519" s="277"/>
      <c r="AJ519" s="277"/>
      <c r="AK519" s="277"/>
      <c r="AL519" s="277"/>
      <c r="AM519" s="277"/>
      <c r="AN519" s="277"/>
      <c r="AO519" s="277"/>
      <c r="AP519" s="277"/>
      <c r="AQ519" s="277"/>
      <c r="AR519" s="277"/>
      <c r="AS519" s="277"/>
      <c r="AT519" s="277"/>
      <c r="AU519" s="277"/>
      <c r="AV519" s="277"/>
      <c r="AW519" s="277"/>
      <c r="AX519" s="277"/>
      <c r="AY519" s="277"/>
      <c r="AZ519" s="277"/>
      <c r="BA519" s="277"/>
      <c r="BB519" s="277"/>
      <c r="BC519" s="277"/>
      <c r="BD519" s="277"/>
      <c r="BE519" s="277"/>
      <c r="BF519" s="277"/>
      <c r="BG519" s="277"/>
      <c r="BH519" s="277"/>
      <c r="BI519" s="277"/>
      <c r="BJ519" s="277"/>
      <c r="BK519" s="277"/>
      <c r="BL519" s="277"/>
      <c r="BM519" s="277"/>
      <c r="BN519" s="277"/>
      <c r="BO519" s="277"/>
      <c r="BP519" s="277"/>
      <c r="BQ519" s="277"/>
      <c r="BR519" s="277"/>
      <c r="BS519" s="277"/>
      <c r="BT519" s="277"/>
      <c r="BU519" s="277"/>
      <c r="BV519" s="277"/>
      <c r="BW519" s="277"/>
      <c r="BX519" s="277"/>
      <c r="BY519" s="277"/>
      <c r="BZ519" s="277"/>
      <c r="CA519" s="277"/>
      <c r="CB519" s="277"/>
      <c r="CC519" s="277"/>
      <c r="CD519" s="277"/>
      <c r="CE519" s="277"/>
      <c r="CF519" s="277"/>
      <c r="CG519" s="277"/>
      <c r="CH519" s="277"/>
      <c r="CI519" s="277"/>
      <c r="CJ519" s="277"/>
      <c r="CK519" s="277"/>
      <c r="CL519" s="277"/>
      <c r="CM519" s="277"/>
      <c r="CN519" s="277"/>
      <c r="CO519" s="277"/>
      <c r="CP519" s="277"/>
      <c r="CQ519" s="277"/>
      <c r="CR519" s="277"/>
      <c r="CS519" s="277"/>
      <c r="CT519" s="277"/>
      <c r="CU519" s="277"/>
      <c r="CV519" s="277"/>
      <c r="CW519" s="277"/>
      <c r="CX519" s="277"/>
      <c r="CY519" s="277"/>
      <c r="CZ519" s="277"/>
      <c r="DA519" s="277"/>
      <c r="DB519" s="277"/>
    </row>
    <row r="520" spans="1:106" s="293" customFormat="1" ht="25.5">
      <c r="A520" s="271">
        <v>331</v>
      </c>
      <c r="B520" s="271"/>
      <c r="C520" s="271" t="s">
        <v>6370</v>
      </c>
      <c r="D520" s="271" t="s">
        <v>5457</v>
      </c>
      <c r="E520" s="271" t="s">
        <v>6371</v>
      </c>
      <c r="F520" s="271" t="s">
        <v>6372</v>
      </c>
      <c r="G520" s="271" t="s">
        <v>977</v>
      </c>
      <c r="H520" s="271">
        <v>4800</v>
      </c>
      <c r="I520" s="271"/>
      <c r="J520" s="271"/>
      <c r="K520" s="272">
        <v>43003</v>
      </c>
      <c r="L520" s="271" t="s">
        <v>6373</v>
      </c>
      <c r="M520" s="271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  <c r="X520" s="277"/>
      <c r="Y520" s="277"/>
      <c r="Z520" s="277"/>
      <c r="AA520" s="277"/>
      <c r="AB520" s="277"/>
      <c r="AC520" s="277"/>
      <c r="AD520" s="277"/>
      <c r="AE520" s="277"/>
      <c r="AF520" s="277"/>
      <c r="AG520" s="277"/>
      <c r="AH520" s="277"/>
      <c r="AI520" s="277"/>
      <c r="AJ520" s="277"/>
      <c r="AK520" s="277"/>
      <c r="AL520" s="277"/>
      <c r="AM520" s="277"/>
      <c r="AN520" s="277"/>
      <c r="AO520" s="277"/>
      <c r="AP520" s="277"/>
      <c r="AQ520" s="277"/>
      <c r="AR520" s="277"/>
      <c r="AS520" s="277"/>
      <c r="AT520" s="277"/>
      <c r="AU520" s="277"/>
      <c r="AV520" s="277"/>
      <c r="AW520" s="277"/>
      <c r="AX520" s="277"/>
      <c r="AY520" s="277"/>
      <c r="AZ520" s="277"/>
      <c r="BA520" s="277"/>
      <c r="BB520" s="277"/>
      <c r="BC520" s="277"/>
      <c r="BD520" s="277"/>
      <c r="BE520" s="277"/>
      <c r="BF520" s="277"/>
      <c r="BG520" s="277"/>
      <c r="BH520" s="277"/>
      <c r="BI520" s="277"/>
      <c r="BJ520" s="277"/>
      <c r="BK520" s="277"/>
      <c r="BL520" s="277"/>
      <c r="BM520" s="277"/>
      <c r="BN520" s="277"/>
      <c r="BO520" s="277"/>
      <c r="BP520" s="277"/>
      <c r="BQ520" s="277"/>
      <c r="BR520" s="277"/>
      <c r="BS520" s="277"/>
      <c r="BT520" s="277"/>
      <c r="BU520" s="277"/>
      <c r="BV520" s="277"/>
      <c r="BW520" s="277"/>
      <c r="BX520" s="277"/>
      <c r="BY520" s="277"/>
      <c r="BZ520" s="277"/>
      <c r="CA520" s="277"/>
      <c r="CB520" s="277"/>
      <c r="CC520" s="277"/>
      <c r="CD520" s="277"/>
      <c r="CE520" s="277"/>
      <c r="CF520" s="277"/>
      <c r="CG520" s="277"/>
      <c r="CH520" s="277"/>
      <c r="CI520" s="277"/>
      <c r="CJ520" s="277"/>
      <c r="CK520" s="277"/>
      <c r="CL520" s="277"/>
      <c r="CM520" s="277"/>
      <c r="CN520" s="277"/>
      <c r="CO520" s="277"/>
      <c r="CP520" s="277"/>
      <c r="CQ520" s="277"/>
      <c r="CR520" s="277"/>
      <c r="CS520" s="277"/>
      <c r="CT520" s="277"/>
      <c r="CU520" s="277"/>
      <c r="CV520" s="277"/>
      <c r="CW520" s="277"/>
      <c r="CX520" s="277"/>
      <c r="CY520" s="277"/>
      <c r="CZ520" s="277"/>
      <c r="DA520" s="277"/>
      <c r="DB520" s="277"/>
    </row>
    <row r="521" spans="1:106" s="293" customFormat="1" ht="25.5">
      <c r="A521" s="271">
        <v>332</v>
      </c>
      <c r="B521" s="271"/>
      <c r="C521" s="271" t="s">
        <v>6374</v>
      </c>
      <c r="D521" s="271" t="s">
        <v>5457</v>
      </c>
      <c r="E521" s="271" t="s">
        <v>6375</v>
      </c>
      <c r="F521" s="271" t="s">
        <v>6335</v>
      </c>
      <c r="G521" s="271" t="s">
        <v>989</v>
      </c>
      <c r="H521" s="271">
        <v>48500</v>
      </c>
      <c r="I521" s="271"/>
      <c r="J521" s="271"/>
      <c r="K521" s="272">
        <v>43003</v>
      </c>
      <c r="L521" s="271" t="s">
        <v>6376</v>
      </c>
      <c r="M521" s="271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  <c r="X521" s="277"/>
      <c r="Y521" s="277"/>
      <c r="Z521" s="277"/>
      <c r="AA521" s="277"/>
      <c r="AB521" s="277"/>
      <c r="AC521" s="277"/>
      <c r="AD521" s="277"/>
      <c r="AE521" s="277"/>
      <c r="AF521" s="277"/>
      <c r="AG521" s="277"/>
      <c r="AH521" s="277"/>
      <c r="AI521" s="277"/>
      <c r="AJ521" s="277"/>
      <c r="AK521" s="277"/>
      <c r="AL521" s="277"/>
      <c r="AM521" s="277"/>
      <c r="AN521" s="277"/>
      <c r="AO521" s="277"/>
      <c r="AP521" s="277"/>
      <c r="AQ521" s="277"/>
      <c r="AR521" s="277"/>
      <c r="AS521" s="277"/>
      <c r="AT521" s="277"/>
      <c r="AU521" s="277"/>
      <c r="AV521" s="277"/>
      <c r="AW521" s="277"/>
      <c r="AX521" s="277"/>
      <c r="AY521" s="277"/>
      <c r="AZ521" s="277"/>
      <c r="BA521" s="277"/>
      <c r="BB521" s="277"/>
      <c r="BC521" s="277"/>
      <c r="BD521" s="277"/>
      <c r="BE521" s="277"/>
      <c r="BF521" s="277"/>
      <c r="BG521" s="277"/>
      <c r="BH521" s="277"/>
      <c r="BI521" s="277"/>
      <c r="BJ521" s="277"/>
      <c r="BK521" s="277"/>
      <c r="BL521" s="277"/>
      <c r="BM521" s="277"/>
      <c r="BN521" s="277"/>
      <c r="BO521" s="277"/>
      <c r="BP521" s="277"/>
      <c r="BQ521" s="277"/>
      <c r="BR521" s="277"/>
      <c r="BS521" s="277"/>
      <c r="BT521" s="277"/>
      <c r="BU521" s="277"/>
      <c r="BV521" s="277"/>
      <c r="BW521" s="277"/>
      <c r="BX521" s="277"/>
      <c r="BY521" s="277"/>
      <c r="BZ521" s="277"/>
      <c r="CA521" s="277"/>
      <c r="CB521" s="277"/>
      <c r="CC521" s="277"/>
      <c r="CD521" s="277"/>
      <c r="CE521" s="277"/>
      <c r="CF521" s="277"/>
      <c r="CG521" s="277"/>
      <c r="CH521" s="277"/>
      <c r="CI521" s="277"/>
      <c r="CJ521" s="277"/>
      <c r="CK521" s="277"/>
      <c r="CL521" s="277"/>
      <c r="CM521" s="277"/>
      <c r="CN521" s="277"/>
      <c r="CO521" s="277"/>
      <c r="CP521" s="277"/>
      <c r="CQ521" s="277"/>
      <c r="CR521" s="277"/>
      <c r="CS521" s="277"/>
      <c r="CT521" s="277"/>
      <c r="CU521" s="277"/>
      <c r="CV521" s="277"/>
      <c r="CW521" s="277"/>
      <c r="CX521" s="277"/>
      <c r="CY521" s="277"/>
      <c r="CZ521" s="277"/>
      <c r="DA521" s="277"/>
      <c r="DB521" s="277"/>
    </row>
    <row r="522" spans="1:106" s="293" customFormat="1" ht="25.5">
      <c r="A522" s="271">
        <v>333</v>
      </c>
      <c r="B522" s="271"/>
      <c r="C522" s="271" t="s">
        <v>6377</v>
      </c>
      <c r="D522" s="271" t="s">
        <v>5528</v>
      </c>
      <c r="E522" s="271" t="s">
        <v>6378</v>
      </c>
      <c r="F522" s="271" t="s">
        <v>6379</v>
      </c>
      <c r="G522" s="271" t="s">
        <v>3748</v>
      </c>
      <c r="H522" s="271">
        <v>200</v>
      </c>
      <c r="I522" s="271"/>
      <c r="J522" s="271"/>
      <c r="K522" s="272">
        <v>43007</v>
      </c>
      <c r="L522" s="271" t="s">
        <v>6380</v>
      </c>
      <c r="M522" s="271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  <c r="X522" s="277"/>
      <c r="Y522" s="277"/>
      <c r="Z522" s="277"/>
      <c r="AA522" s="277"/>
      <c r="AB522" s="277"/>
      <c r="AC522" s="277"/>
      <c r="AD522" s="277"/>
      <c r="AE522" s="277"/>
      <c r="AF522" s="277"/>
      <c r="AG522" s="277"/>
      <c r="AH522" s="277"/>
      <c r="AI522" s="277"/>
      <c r="AJ522" s="277"/>
      <c r="AK522" s="277"/>
      <c r="AL522" s="277"/>
      <c r="AM522" s="277"/>
      <c r="AN522" s="277"/>
      <c r="AO522" s="277"/>
      <c r="AP522" s="277"/>
      <c r="AQ522" s="277"/>
      <c r="AR522" s="277"/>
      <c r="AS522" s="277"/>
      <c r="AT522" s="277"/>
      <c r="AU522" s="277"/>
      <c r="AV522" s="277"/>
      <c r="AW522" s="277"/>
      <c r="AX522" s="277"/>
      <c r="AY522" s="277"/>
      <c r="AZ522" s="277"/>
      <c r="BA522" s="277"/>
      <c r="BB522" s="277"/>
      <c r="BC522" s="277"/>
      <c r="BD522" s="277"/>
      <c r="BE522" s="277"/>
      <c r="BF522" s="277"/>
      <c r="BG522" s="277"/>
      <c r="BH522" s="277"/>
      <c r="BI522" s="277"/>
      <c r="BJ522" s="277"/>
      <c r="BK522" s="277"/>
      <c r="BL522" s="277"/>
      <c r="BM522" s="277"/>
      <c r="BN522" s="277"/>
      <c r="BO522" s="277"/>
      <c r="BP522" s="277"/>
      <c r="BQ522" s="277"/>
      <c r="BR522" s="277"/>
      <c r="BS522" s="277"/>
      <c r="BT522" s="277"/>
      <c r="BU522" s="277"/>
      <c r="BV522" s="277"/>
      <c r="BW522" s="277"/>
      <c r="BX522" s="277"/>
      <c r="BY522" s="277"/>
      <c r="BZ522" s="277"/>
      <c r="CA522" s="277"/>
      <c r="CB522" s="277"/>
      <c r="CC522" s="277"/>
      <c r="CD522" s="277"/>
      <c r="CE522" s="277"/>
      <c r="CF522" s="277"/>
      <c r="CG522" s="277"/>
      <c r="CH522" s="277"/>
      <c r="CI522" s="277"/>
      <c r="CJ522" s="277"/>
      <c r="CK522" s="277"/>
      <c r="CL522" s="277"/>
      <c r="CM522" s="277"/>
      <c r="CN522" s="277"/>
      <c r="CO522" s="277"/>
      <c r="CP522" s="277"/>
      <c r="CQ522" s="277"/>
      <c r="CR522" s="277"/>
      <c r="CS522" s="277"/>
      <c r="CT522" s="277"/>
      <c r="CU522" s="277"/>
      <c r="CV522" s="277"/>
      <c r="CW522" s="277"/>
      <c r="CX522" s="277"/>
      <c r="CY522" s="277"/>
      <c r="CZ522" s="277"/>
      <c r="DA522" s="277"/>
      <c r="DB522" s="277"/>
    </row>
    <row r="523" spans="1:106" s="293" customFormat="1" ht="12.75">
      <c r="A523" s="271"/>
      <c r="B523" s="271"/>
      <c r="C523" s="271"/>
      <c r="D523" s="271"/>
      <c r="E523" s="271"/>
      <c r="F523" s="271"/>
      <c r="G523" s="271" t="s">
        <v>977</v>
      </c>
      <c r="H523" s="271">
        <v>4790</v>
      </c>
      <c r="I523" s="271"/>
      <c r="J523" s="271"/>
      <c r="K523" s="271"/>
      <c r="L523" s="271"/>
      <c r="M523" s="271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  <c r="X523" s="277"/>
      <c r="Y523" s="277"/>
      <c r="Z523" s="277"/>
      <c r="AA523" s="277"/>
      <c r="AB523" s="277"/>
      <c r="AC523" s="277"/>
      <c r="AD523" s="277"/>
      <c r="AE523" s="277"/>
      <c r="AF523" s="277"/>
      <c r="AG523" s="277"/>
      <c r="AH523" s="277"/>
      <c r="AI523" s="277"/>
      <c r="AJ523" s="277"/>
      <c r="AK523" s="277"/>
      <c r="AL523" s="277"/>
      <c r="AM523" s="277"/>
      <c r="AN523" s="277"/>
      <c r="AO523" s="277"/>
      <c r="AP523" s="277"/>
      <c r="AQ523" s="277"/>
      <c r="AR523" s="277"/>
      <c r="AS523" s="277"/>
      <c r="AT523" s="277"/>
      <c r="AU523" s="277"/>
      <c r="AV523" s="277"/>
      <c r="AW523" s="277"/>
      <c r="AX523" s="277"/>
      <c r="AY523" s="277"/>
      <c r="AZ523" s="277"/>
      <c r="BA523" s="277"/>
      <c r="BB523" s="277"/>
      <c r="BC523" s="277"/>
      <c r="BD523" s="277"/>
      <c r="BE523" s="277"/>
      <c r="BF523" s="277"/>
      <c r="BG523" s="277"/>
      <c r="BH523" s="277"/>
      <c r="BI523" s="277"/>
      <c r="BJ523" s="277"/>
      <c r="BK523" s="277"/>
      <c r="BL523" s="277"/>
      <c r="BM523" s="277"/>
      <c r="BN523" s="277"/>
      <c r="BO523" s="277"/>
      <c r="BP523" s="277"/>
      <c r="BQ523" s="277"/>
      <c r="BR523" s="277"/>
      <c r="BS523" s="277"/>
      <c r="BT523" s="277"/>
      <c r="BU523" s="277"/>
      <c r="BV523" s="277"/>
      <c r="BW523" s="277"/>
      <c r="BX523" s="277"/>
      <c r="BY523" s="277"/>
      <c r="BZ523" s="277"/>
      <c r="CA523" s="277"/>
      <c r="CB523" s="277"/>
      <c r="CC523" s="277"/>
      <c r="CD523" s="277"/>
      <c r="CE523" s="277"/>
      <c r="CF523" s="277"/>
      <c r="CG523" s="277"/>
      <c r="CH523" s="277"/>
      <c r="CI523" s="277"/>
      <c r="CJ523" s="277"/>
      <c r="CK523" s="277"/>
      <c r="CL523" s="277"/>
      <c r="CM523" s="277"/>
      <c r="CN523" s="277"/>
      <c r="CO523" s="277"/>
      <c r="CP523" s="277"/>
      <c r="CQ523" s="277"/>
      <c r="CR523" s="277"/>
      <c r="CS523" s="277"/>
      <c r="CT523" s="277"/>
      <c r="CU523" s="277"/>
      <c r="CV523" s="277"/>
      <c r="CW523" s="277"/>
      <c r="CX523" s="277"/>
      <c r="CY523" s="277"/>
      <c r="CZ523" s="277"/>
      <c r="DA523" s="277"/>
      <c r="DB523" s="277"/>
    </row>
    <row r="524" spans="1:106" s="293" customFormat="1" ht="25.5">
      <c r="A524" s="271">
        <v>335</v>
      </c>
      <c r="B524" s="271"/>
      <c r="C524" s="271" t="s">
        <v>1717</v>
      </c>
      <c r="D524" s="271" t="s">
        <v>5382</v>
      </c>
      <c r="E524" s="271" t="s">
        <v>6357</v>
      </c>
      <c r="F524" s="271" t="s">
        <v>6381</v>
      </c>
      <c r="G524" s="271" t="s">
        <v>3748</v>
      </c>
      <c r="I524" s="271"/>
      <c r="J524" s="271">
        <v>200</v>
      </c>
      <c r="K524" s="272">
        <v>43005</v>
      </c>
      <c r="L524" s="271" t="s">
        <v>6382</v>
      </c>
      <c r="M524" s="271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  <c r="X524" s="277"/>
      <c r="Y524" s="277"/>
      <c r="Z524" s="277"/>
      <c r="AA524" s="277"/>
      <c r="AB524" s="277"/>
      <c r="AC524" s="277"/>
      <c r="AD524" s="277"/>
      <c r="AE524" s="277"/>
      <c r="AF524" s="277"/>
      <c r="AG524" s="277"/>
      <c r="AH524" s="277"/>
      <c r="AI524" s="277"/>
      <c r="AJ524" s="277"/>
      <c r="AK524" s="277"/>
      <c r="AL524" s="277"/>
      <c r="AM524" s="277"/>
      <c r="AN524" s="277"/>
      <c r="AO524" s="277"/>
      <c r="AP524" s="277"/>
      <c r="AQ524" s="277"/>
      <c r="AR524" s="277"/>
      <c r="AS524" s="277"/>
      <c r="AT524" s="277"/>
      <c r="AU524" s="277"/>
      <c r="AV524" s="277"/>
      <c r="AW524" s="277"/>
      <c r="AX524" s="277"/>
      <c r="AY524" s="277"/>
      <c r="AZ524" s="277"/>
      <c r="BA524" s="277"/>
      <c r="BB524" s="277"/>
      <c r="BC524" s="277"/>
      <c r="BD524" s="277"/>
      <c r="BE524" s="277"/>
      <c r="BF524" s="277"/>
      <c r="BG524" s="277"/>
      <c r="BH524" s="277"/>
      <c r="BI524" s="277"/>
      <c r="BJ524" s="277"/>
      <c r="BK524" s="277"/>
      <c r="BL524" s="277"/>
      <c r="BM524" s="277"/>
      <c r="BN524" s="277"/>
      <c r="BO524" s="277"/>
      <c r="BP524" s="277"/>
      <c r="BQ524" s="277"/>
      <c r="BR524" s="277"/>
      <c r="BS524" s="277"/>
      <c r="BT524" s="277"/>
      <c r="BU524" s="277"/>
      <c r="BV524" s="277"/>
      <c r="BW524" s="277"/>
      <c r="BX524" s="277"/>
      <c r="BY524" s="277"/>
      <c r="BZ524" s="277"/>
      <c r="CA524" s="277"/>
      <c r="CB524" s="277"/>
      <c r="CC524" s="277"/>
      <c r="CD524" s="277"/>
      <c r="CE524" s="277"/>
      <c r="CF524" s="277"/>
      <c r="CG524" s="277"/>
      <c r="CH524" s="277"/>
      <c r="CI524" s="277"/>
      <c r="CJ524" s="277"/>
      <c r="CK524" s="277"/>
      <c r="CL524" s="277"/>
      <c r="CM524" s="277"/>
      <c r="CN524" s="277"/>
      <c r="CO524" s="277"/>
      <c r="CP524" s="277"/>
      <c r="CQ524" s="277"/>
      <c r="CR524" s="277"/>
      <c r="CS524" s="277"/>
      <c r="CT524" s="277"/>
      <c r="CU524" s="277"/>
      <c r="CV524" s="277"/>
      <c r="CW524" s="277"/>
      <c r="CX524" s="277"/>
      <c r="CY524" s="277"/>
      <c r="CZ524" s="277"/>
      <c r="DA524" s="277"/>
      <c r="DB524" s="277"/>
    </row>
    <row r="525" spans="1:106" s="293" customFormat="1" ht="12.75">
      <c r="A525" s="271"/>
      <c r="B525" s="271"/>
      <c r="C525" s="271"/>
      <c r="D525" s="271"/>
      <c r="E525" s="271"/>
      <c r="F525" s="271"/>
      <c r="G525" s="271" t="s">
        <v>1934</v>
      </c>
      <c r="I525" s="271"/>
      <c r="J525" s="271">
        <v>5000</v>
      </c>
      <c r="K525" s="271"/>
      <c r="L525" s="271"/>
      <c r="M525" s="271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  <c r="X525" s="277"/>
      <c r="Y525" s="277"/>
      <c r="Z525" s="277"/>
      <c r="AA525" s="277"/>
      <c r="AB525" s="277"/>
      <c r="AC525" s="277"/>
      <c r="AD525" s="277"/>
      <c r="AE525" s="277"/>
      <c r="AF525" s="277"/>
      <c r="AG525" s="277"/>
      <c r="AH525" s="277"/>
      <c r="AI525" s="277"/>
      <c r="AJ525" s="277"/>
      <c r="AK525" s="277"/>
      <c r="AL525" s="277"/>
      <c r="AM525" s="277"/>
      <c r="AN525" s="277"/>
      <c r="AO525" s="277"/>
      <c r="AP525" s="277"/>
      <c r="AQ525" s="277"/>
      <c r="AR525" s="277"/>
      <c r="AS525" s="277"/>
      <c r="AT525" s="277"/>
      <c r="AU525" s="277"/>
      <c r="AV525" s="277"/>
      <c r="AW525" s="277"/>
      <c r="AX525" s="277"/>
      <c r="AY525" s="277"/>
      <c r="AZ525" s="277"/>
      <c r="BA525" s="277"/>
      <c r="BB525" s="277"/>
      <c r="BC525" s="277"/>
      <c r="BD525" s="277"/>
      <c r="BE525" s="277"/>
      <c r="BF525" s="277"/>
      <c r="BG525" s="277"/>
      <c r="BH525" s="277"/>
      <c r="BI525" s="277"/>
      <c r="BJ525" s="277"/>
      <c r="BK525" s="277"/>
      <c r="BL525" s="277"/>
      <c r="BM525" s="277"/>
      <c r="BN525" s="277"/>
      <c r="BO525" s="277"/>
      <c r="BP525" s="277"/>
      <c r="BQ525" s="277"/>
      <c r="BR525" s="277"/>
      <c r="BS525" s="277"/>
      <c r="BT525" s="277"/>
      <c r="BU525" s="277"/>
      <c r="BV525" s="277"/>
      <c r="BW525" s="277"/>
      <c r="BX525" s="277"/>
      <c r="BY525" s="277"/>
      <c r="BZ525" s="277"/>
      <c r="CA525" s="277"/>
      <c r="CB525" s="277"/>
      <c r="CC525" s="277"/>
      <c r="CD525" s="277"/>
      <c r="CE525" s="277"/>
      <c r="CF525" s="277"/>
      <c r="CG525" s="277"/>
      <c r="CH525" s="277"/>
      <c r="CI525" s="277"/>
      <c r="CJ525" s="277"/>
      <c r="CK525" s="277"/>
      <c r="CL525" s="277"/>
      <c r="CM525" s="277"/>
      <c r="CN525" s="277"/>
      <c r="CO525" s="277"/>
      <c r="CP525" s="277"/>
      <c r="CQ525" s="277"/>
      <c r="CR525" s="277"/>
      <c r="CS525" s="277"/>
      <c r="CT525" s="277"/>
      <c r="CU525" s="277"/>
      <c r="CV525" s="277"/>
      <c r="CW525" s="277"/>
      <c r="CX525" s="277"/>
      <c r="CY525" s="277"/>
      <c r="CZ525" s="277"/>
      <c r="DA525" s="277"/>
      <c r="DB525" s="277"/>
    </row>
    <row r="526" spans="1:106" s="293" customFormat="1" ht="25.5">
      <c r="A526" s="271">
        <v>336</v>
      </c>
      <c r="B526" s="271"/>
      <c r="C526" s="271" t="s">
        <v>6383</v>
      </c>
      <c r="D526" s="271" t="s">
        <v>5758</v>
      </c>
      <c r="E526" s="271" t="s">
        <v>6357</v>
      </c>
      <c r="F526" s="271" t="s">
        <v>6384</v>
      </c>
      <c r="G526" s="271" t="s">
        <v>3748</v>
      </c>
      <c r="I526" s="271"/>
      <c r="J526" s="271">
        <v>200</v>
      </c>
      <c r="K526" s="272">
        <v>43005</v>
      </c>
      <c r="L526" s="271" t="s">
        <v>6385</v>
      </c>
      <c r="M526" s="271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  <c r="X526" s="277"/>
      <c r="Y526" s="277"/>
      <c r="Z526" s="277"/>
      <c r="AA526" s="277"/>
      <c r="AB526" s="277"/>
      <c r="AC526" s="277"/>
      <c r="AD526" s="277"/>
      <c r="AE526" s="277"/>
      <c r="AF526" s="277"/>
      <c r="AG526" s="277"/>
      <c r="AH526" s="277"/>
      <c r="AI526" s="277"/>
      <c r="AJ526" s="277"/>
      <c r="AK526" s="277"/>
      <c r="AL526" s="277"/>
      <c r="AM526" s="277"/>
      <c r="AN526" s="277"/>
      <c r="AO526" s="277"/>
      <c r="AP526" s="277"/>
      <c r="AQ526" s="277"/>
      <c r="AR526" s="277"/>
      <c r="AS526" s="277"/>
      <c r="AT526" s="277"/>
      <c r="AU526" s="277"/>
      <c r="AV526" s="277"/>
      <c r="AW526" s="277"/>
      <c r="AX526" s="277"/>
      <c r="AY526" s="277"/>
      <c r="AZ526" s="277"/>
      <c r="BA526" s="277"/>
      <c r="BB526" s="277"/>
      <c r="BC526" s="277"/>
      <c r="BD526" s="277"/>
      <c r="BE526" s="277"/>
      <c r="BF526" s="277"/>
      <c r="BG526" s="277"/>
      <c r="BH526" s="277"/>
      <c r="BI526" s="277"/>
      <c r="BJ526" s="277"/>
      <c r="BK526" s="277"/>
      <c r="BL526" s="277"/>
      <c r="BM526" s="277"/>
      <c r="BN526" s="277"/>
      <c r="BO526" s="277"/>
      <c r="BP526" s="277"/>
      <c r="BQ526" s="277"/>
      <c r="BR526" s="277"/>
      <c r="BS526" s="277"/>
      <c r="BT526" s="277"/>
      <c r="BU526" s="277"/>
      <c r="BV526" s="277"/>
      <c r="BW526" s="277"/>
      <c r="BX526" s="277"/>
      <c r="BY526" s="277"/>
      <c r="BZ526" s="277"/>
      <c r="CA526" s="277"/>
      <c r="CB526" s="277"/>
      <c r="CC526" s="277"/>
      <c r="CD526" s="277"/>
      <c r="CE526" s="277"/>
      <c r="CF526" s="277"/>
      <c r="CG526" s="277"/>
      <c r="CH526" s="277"/>
      <c r="CI526" s="277"/>
      <c r="CJ526" s="277"/>
      <c r="CK526" s="277"/>
      <c r="CL526" s="277"/>
      <c r="CM526" s="277"/>
      <c r="CN526" s="277"/>
      <c r="CO526" s="277"/>
      <c r="CP526" s="277"/>
      <c r="CQ526" s="277"/>
      <c r="CR526" s="277"/>
      <c r="CS526" s="277"/>
      <c r="CT526" s="277"/>
      <c r="CU526" s="277"/>
      <c r="CV526" s="277"/>
      <c r="CW526" s="277"/>
      <c r="CX526" s="277"/>
      <c r="CY526" s="277"/>
      <c r="CZ526" s="277"/>
      <c r="DA526" s="277"/>
      <c r="DB526" s="277"/>
    </row>
    <row r="527" spans="1:106" s="293" customFormat="1" ht="12.75">
      <c r="A527" s="271"/>
      <c r="B527" s="271"/>
      <c r="C527" s="271"/>
      <c r="D527" s="271"/>
      <c r="E527" s="271"/>
      <c r="F527" s="271"/>
      <c r="G527" s="271" t="s">
        <v>1934</v>
      </c>
      <c r="I527" s="271"/>
      <c r="J527" s="271">
        <v>3000</v>
      </c>
      <c r="K527" s="271"/>
      <c r="L527" s="271"/>
      <c r="M527" s="271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  <c r="X527" s="277"/>
      <c r="Y527" s="277"/>
      <c r="Z527" s="277"/>
      <c r="AA527" s="277"/>
      <c r="AB527" s="277"/>
      <c r="AC527" s="277"/>
      <c r="AD527" s="277"/>
      <c r="AE527" s="277"/>
      <c r="AF527" s="277"/>
      <c r="AG527" s="277"/>
      <c r="AH527" s="277"/>
      <c r="AI527" s="277"/>
      <c r="AJ527" s="277"/>
      <c r="AK527" s="277"/>
      <c r="AL527" s="277"/>
      <c r="AM527" s="277"/>
      <c r="AN527" s="277"/>
      <c r="AO527" s="277"/>
      <c r="AP527" s="277"/>
      <c r="AQ527" s="277"/>
      <c r="AR527" s="277"/>
      <c r="AS527" s="277"/>
      <c r="AT527" s="277"/>
      <c r="AU527" s="277"/>
      <c r="AV527" s="277"/>
      <c r="AW527" s="277"/>
      <c r="AX527" s="277"/>
      <c r="AY527" s="277"/>
      <c r="AZ527" s="277"/>
      <c r="BA527" s="277"/>
      <c r="BB527" s="277"/>
      <c r="BC527" s="277"/>
      <c r="BD527" s="277"/>
      <c r="BE527" s="277"/>
      <c r="BF527" s="277"/>
      <c r="BG527" s="277"/>
      <c r="BH527" s="277"/>
      <c r="BI527" s="277"/>
      <c r="BJ527" s="277"/>
      <c r="BK527" s="277"/>
      <c r="BL527" s="277"/>
      <c r="BM527" s="277"/>
      <c r="BN527" s="277"/>
      <c r="BO527" s="277"/>
      <c r="BP527" s="277"/>
      <c r="BQ527" s="277"/>
      <c r="BR527" s="277"/>
      <c r="BS527" s="277"/>
      <c r="BT527" s="277"/>
      <c r="BU527" s="277"/>
      <c r="BV527" s="277"/>
      <c r="BW527" s="277"/>
      <c r="BX527" s="277"/>
      <c r="BY527" s="277"/>
      <c r="BZ527" s="277"/>
      <c r="CA527" s="277"/>
      <c r="CB527" s="277"/>
      <c r="CC527" s="277"/>
      <c r="CD527" s="277"/>
      <c r="CE527" s="277"/>
      <c r="CF527" s="277"/>
      <c r="CG527" s="277"/>
      <c r="CH527" s="277"/>
      <c r="CI527" s="277"/>
      <c r="CJ527" s="277"/>
      <c r="CK527" s="277"/>
      <c r="CL527" s="277"/>
      <c r="CM527" s="277"/>
      <c r="CN527" s="277"/>
      <c r="CO527" s="277"/>
      <c r="CP527" s="277"/>
      <c r="CQ527" s="277"/>
      <c r="CR527" s="277"/>
      <c r="CS527" s="277"/>
      <c r="CT527" s="277"/>
      <c r="CU527" s="277"/>
      <c r="CV527" s="277"/>
      <c r="CW527" s="277"/>
      <c r="CX527" s="277"/>
      <c r="CY527" s="277"/>
      <c r="CZ527" s="277"/>
      <c r="DA527" s="277"/>
      <c r="DB527" s="277"/>
    </row>
    <row r="528" spans="1:106" s="293" customFormat="1" ht="25.5">
      <c r="A528" s="271">
        <v>338</v>
      </c>
      <c r="B528" s="271"/>
      <c r="C528" s="271" t="s">
        <v>6386</v>
      </c>
      <c r="D528" s="271" t="s">
        <v>5523</v>
      </c>
      <c r="E528" s="271" t="s">
        <v>6387</v>
      </c>
      <c r="F528" s="271" t="s">
        <v>6388</v>
      </c>
      <c r="G528" s="271" t="s">
        <v>155</v>
      </c>
      <c r="H528" s="271"/>
      <c r="I528" s="271"/>
      <c r="J528" s="271">
        <v>41760</v>
      </c>
      <c r="K528" s="272">
        <v>43006</v>
      </c>
      <c r="L528" s="271" t="s">
        <v>6389</v>
      </c>
      <c r="M528" s="271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  <c r="X528" s="277"/>
      <c r="Y528" s="277"/>
      <c r="Z528" s="277"/>
      <c r="AA528" s="277"/>
      <c r="AB528" s="277"/>
      <c r="AC528" s="277"/>
      <c r="AD528" s="277"/>
      <c r="AE528" s="277"/>
      <c r="AF528" s="277"/>
      <c r="AG528" s="277"/>
      <c r="AH528" s="277"/>
      <c r="AI528" s="277"/>
      <c r="AJ528" s="277"/>
      <c r="AK528" s="277"/>
      <c r="AL528" s="277"/>
      <c r="AM528" s="277"/>
      <c r="AN528" s="277"/>
      <c r="AO528" s="277"/>
      <c r="AP528" s="277"/>
      <c r="AQ528" s="277"/>
      <c r="AR528" s="277"/>
      <c r="AS528" s="277"/>
      <c r="AT528" s="277"/>
      <c r="AU528" s="277"/>
      <c r="AV528" s="277"/>
      <c r="AW528" s="277"/>
      <c r="AX528" s="277"/>
      <c r="AY528" s="277"/>
      <c r="AZ528" s="277"/>
      <c r="BA528" s="277"/>
      <c r="BB528" s="277"/>
      <c r="BC528" s="277"/>
      <c r="BD528" s="277"/>
      <c r="BE528" s="277"/>
      <c r="BF528" s="277"/>
      <c r="BG528" s="277"/>
      <c r="BH528" s="277"/>
      <c r="BI528" s="277"/>
      <c r="BJ528" s="277"/>
      <c r="BK528" s="277"/>
      <c r="BL528" s="277"/>
      <c r="BM528" s="277"/>
      <c r="BN528" s="277"/>
      <c r="BO528" s="277"/>
      <c r="BP528" s="277"/>
      <c r="BQ528" s="277"/>
      <c r="BR528" s="277"/>
      <c r="BS528" s="277"/>
      <c r="BT528" s="277"/>
      <c r="BU528" s="277"/>
      <c r="BV528" s="277"/>
      <c r="BW528" s="277"/>
      <c r="BX528" s="277"/>
      <c r="BY528" s="277"/>
      <c r="BZ528" s="277"/>
      <c r="CA528" s="277"/>
      <c r="CB528" s="277"/>
      <c r="CC528" s="277"/>
      <c r="CD528" s="277"/>
      <c r="CE528" s="277"/>
      <c r="CF528" s="277"/>
      <c r="CG528" s="277"/>
      <c r="CH528" s="277"/>
      <c r="CI528" s="277"/>
      <c r="CJ528" s="277"/>
      <c r="CK528" s="277"/>
      <c r="CL528" s="277"/>
      <c r="CM528" s="277"/>
      <c r="CN528" s="277"/>
      <c r="CO528" s="277"/>
      <c r="CP528" s="277"/>
      <c r="CQ528" s="277"/>
      <c r="CR528" s="277"/>
      <c r="CS528" s="277"/>
      <c r="CT528" s="277"/>
      <c r="CU528" s="277"/>
      <c r="CV528" s="277"/>
      <c r="CW528" s="277"/>
      <c r="CX528" s="277"/>
      <c r="CY528" s="277"/>
      <c r="CZ528" s="277"/>
      <c r="DA528" s="277"/>
      <c r="DB528" s="277"/>
    </row>
    <row r="529" spans="1:106" s="293" customFormat="1" ht="12.75">
      <c r="A529" s="271"/>
      <c r="B529" s="271"/>
      <c r="C529" s="271" t="s">
        <v>6390</v>
      </c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  <c r="X529" s="277"/>
      <c r="Y529" s="277"/>
      <c r="Z529" s="277"/>
      <c r="AA529" s="277"/>
      <c r="AB529" s="277"/>
      <c r="AC529" s="277"/>
      <c r="AD529" s="277"/>
      <c r="AE529" s="277"/>
      <c r="AF529" s="277"/>
      <c r="AG529" s="277"/>
      <c r="AH529" s="277"/>
      <c r="AI529" s="277"/>
      <c r="AJ529" s="277"/>
      <c r="AK529" s="277"/>
      <c r="AL529" s="277"/>
      <c r="AM529" s="277"/>
      <c r="AN529" s="277"/>
      <c r="AO529" s="277"/>
      <c r="AP529" s="277"/>
      <c r="AQ529" s="277"/>
      <c r="AR529" s="277"/>
      <c r="AS529" s="277"/>
      <c r="AT529" s="277"/>
      <c r="AU529" s="277"/>
      <c r="AV529" s="277"/>
      <c r="AW529" s="277"/>
      <c r="AX529" s="277"/>
      <c r="AY529" s="277"/>
      <c r="AZ529" s="277"/>
      <c r="BA529" s="277"/>
      <c r="BB529" s="277"/>
      <c r="BC529" s="277"/>
      <c r="BD529" s="277"/>
      <c r="BE529" s="277"/>
      <c r="BF529" s="277"/>
      <c r="BG529" s="277"/>
      <c r="BH529" s="277"/>
      <c r="BI529" s="277"/>
      <c r="BJ529" s="277"/>
      <c r="BK529" s="277"/>
      <c r="BL529" s="277"/>
      <c r="BM529" s="277"/>
      <c r="BN529" s="277"/>
      <c r="BO529" s="277"/>
      <c r="BP529" s="277"/>
      <c r="BQ529" s="277"/>
      <c r="BR529" s="277"/>
      <c r="BS529" s="277"/>
      <c r="BT529" s="277"/>
      <c r="BU529" s="277"/>
      <c r="BV529" s="277"/>
      <c r="BW529" s="277"/>
      <c r="BX529" s="277"/>
      <c r="BY529" s="277"/>
      <c r="BZ529" s="277"/>
      <c r="CA529" s="277"/>
      <c r="CB529" s="277"/>
      <c r="CC529" s="277"/>
      <c r="CD529" s="277"/>
      <c r="CE529" s="277"/>
      <c r="CF529" s="277"/>
      <c r="CG529" s="277"/>
      <c r="CH529" s="277"/>
      <c r="CI529" s="277"/>
      <c r="CJ529" s="277"/>
      <c r="CK529" s="277"/>
      <c r="CL529" s="277"/>
      <c r="CM529" s="277"/>
      <c r="CN529" s="277"/>
      <c r="CO529" s="277"/>
      <c r="CP529" s="277"/>
      <c r="CQ529" s="277"/>
      <c r="CR529" s="277"/>
      <c r="CS529" s="277"/>
      <c r="CT529" s="277"/>
      <c r="CU529" s="277"/>
      <c r="CV529" s="277"/>
      <c r="CW529" s="277"/>
      <c r="CX529" s="277"/>
      <c r="CY529" s="277"/>
      <c r="CZ529" s="277"/>
      <c r="DA529" s="277"/>
      <c r="DB529" s="277"/>
    </row>
    <row r="530" spans="1:106" s="293" customFormat="1" ht="25.5">
      <c r="A530" s="271">
        <v>339</v>
      </c>
      <c r="B530" s="271"/>
      <c r="C530" s="271" t="s">
        <v>6391</v>
      </c>
      <c r="D530" s="271" t="s">
        <v>5479</v>
      </c>
      <c r="E530" s="271" t="s">
        <v>6392</v>
      </c>
      <c r="F530" s="271" t="s">
        <v>6393</v>
      </c>
      <c r="G530" s="271" t="s">
        <v>787</v>
      </c>
      <c r="H530" s="271"/>
      <c r="I530" s="271"/>
      <c r="J530" s="271">
        <v>1</v>
      </c>
      <c r="K530" s="272">
        <v>43006</v>
      </c>
      <c r="L530" s="271" t="s">
        <v>6394</v>
      </c>
      <c r="M530" s="271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  <c r="X530" s="277"/>
      <c r="Y530" s="277"/>
      <c r="Z530" s="277"/>
      <c r="AA530" s="277"/>
      <c r="AB530" s="277"/>
      <c r="AC530" s="277"/>
      <c r="AD530" s="277"/>
      <c r="AE530" s="277"/>
      <c r="AF530" s="277"/>
      <c r="AG530" s="277"/>
      <c r="AH530" s="277"/>
      <c r="AI530" s="277"/>
      <c r="AJ530" s="277"/>
      <c r="AK530" s="277"/>
      <c r="AL530" s="277"/>
      <c r="AM530" s="277"/>
      <c r="AN530" s="277"/>
      <c r="AO530" s="277"/>
      <c r="AP530" s="277"/>
      <c r="AQ530" s="277"/>
      <c r="AR530" s="277"/>
      <c r="AS530" s="277"/>
      <c r="AT530" s="277"/>
      <c r="AU530" s="277"/>
      <c r="AV530" s="277"/>
      <c r="AW530" s="277"/>
      <c r="AX530" s="277"/>
      <c r="AY530" s="277"/>
      <c r="AZ530" s="277"/>
      <c r="BA530" s="277"/>
      <c r="BB530" s="277"/>
      <c r="BC530" s="277"/>
      <c r="BD530" s="277"/>
      <c r="BE530" s="277"/>
      <c r="BF530" s="277"/>
      <c r="BG530" s="277"/>
      <c r="BH530" s="277"/>
      <c r="BI530" s="277"/>
      <c r="BJ530" s="277"/>
      <c r="BK530" s="277"/>
      <c r="BL530" s="277"/>
      <c r="BM530" s="277"/>
      <c r="BN530" s="277"/>
      <c r="BO530" s="277"/>
      <c r="BP530" s="277"/>
      <c r="BQ530" s="277"/>
      <c r="BR530" s="277"/>
      <c r="BS530" s="277"/>
      <c r="BT530" s="277"/>
      <c r="BU530" s="277"/>
      <c r="BV530" s="277"/>
      <c r="BW530" s="277"/>
      <c r="BX530" s="277"/>
      <c r="BY530" s="277"/>
      <c r="BZ530" s="277"/>
      <c r="CA530" s="277"/>
      <c r="CB530" s="277"/>
      <c r="CC530" s="277"/>
      <c r="CD530" s="277"/>
      <c r="CE530" s="277"/>
      <c r="CF530" s="277"/>
      <c r="CG530" s="277"/>
      <c r="CH530" s="277"/>
      <c r="CI530" s="277"/>
      <c r="CJ530" s="277"/>
      <c r="CK530" s="277"/>
      <c r="CL530" s="277"/>
      <c r="CM530" s="277"/>
      <c r="CN530" s="277"/>
      <c r="CO530" s="277"/>
      <c r="CP530" s="277"/>
      <c r="CQ530" s="277"/>
      <c r="CR530" s="277"/>
      <c r="CS530" s="277"/>
      <c r="CT530" s="277"/>
      <c r="CU530" s="277"/>
      <c r="CV530" s="277"/>
      <c r="CW530" s="277"/>
      <c r="CX530" s="277"/>
      <c r="CY530" s="277"/>
      <c r="CZ530" s="277"/>
      <c r="DA530" s="277"/>
      <c r="DB530" s="277"/>
    </row>
    <row r="531" spans="1:106" s="293" customFormat="1" ht="12.75">
      <c r="A531" s="271"/>
      <c r="B531" s="271"/>
      <c r="C531" s="271" t="s">
        <v>6395</v>
      </c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  <c r="X531" s="277"/>
      <c r="Y531" s="277"/>
      <c r="Z531" s="277"/>
      <c r="AA531" s="277"/>
      <c r="AB531" s="277"/>
      <c r="AC531" s="277"/>
      <c r="AD531" s="277"/>
      <c r="AE531" s="277"/>
      <c r="AF531" s="277"/>
      <c r="AG531" s="277"/>
      <c r="AH531" s="277"/>
      <c r="AI531" s="277"/>
      <c r="AJ531" s="277"/>
      <c r="AK531" s="277"/>
      <c r="AL531" s="277"/>
      <c r="AM531" s="277"/>
      <c r="AN531" s="277"/>
      <c r="AO531" s="277"/>
      <c r="AP531" s="277"/>
      <c r="AQ531" s="277"/>
      <c r="AR531" s="277"/>
      <c r="AS531" s="277"/>
      <c r="AT531" s="277"/>
      <c r="AU531" s="277"/>
      <c r="AV531" s="277"/>
      <c r="AW531" s="277"/>
      <c r="AX531" s="277"/>
      <c r="AY531" s="277"/>
      <c r="AZ531" s="277"/>
      <c r="BA531" s="277"/>
      <c r="BB531" s="277"/>
      <c r="BC531" s="277"/>
      <c r="BD531" s="277"/>
      <c r="BE531" s="277"/>
      <c r="BF531" s="277"/>
      <c r="BG531" s="277"/>
      <c r="BH531" s="277"/>
      <c r="BI531" s="277"/>
      <c r="BJ531" s="277"/>
      <c r="BK531" s="277"/>
      <c r="BL531" s="277"/>
      <c r="BM531" s="277"/>
      <c r="BN531" s="277"/>
      <c r="BO531" s="277"/>
      <c r="BP531" s="277"/>
      <c r="BQ531" s="277"/>
      <c r="BR531" s="277"/>
      <c r="BS531" s="277"/>
      <c r="BT531" s="277"/>
      <c r="BU531" s="277"/>
      <c r="BV531" s="277"/>
      <c r="BW531" s="277"/>
      <c r="BX531" s="277"/>
      <c r="BY531" s="277"/>
      <c r="BZ531" s="277"/>
      <c r="CA531" s="277"/>
      <c r="CB531" s="277"/>
      <c r="CC531" s="277"/>
      <c r="CD531" s="277"/>
      <c r="CE531" s="277"/>
      <c r="CF531" s="277"/>
      <c r="CG531" s="277"/>
      <c r="CH531" s="277"/>
      <c r="CI531" s="277"/>
      <c r="CJ531" s="277"/>
      <c r="CK531" s="277"/>
      <c r="CL531" s="277"/>
      <c r="CM531" s="277"/>
      <c r="CN531" s="277"/>
      <c r="CO531" s="277"/>
      <c r="CP531" s="277"/>
      <c r="CQ531" s="277"/>
      <c r="CR531" s="277"/>
      <c r="CS531" s="277"/>
      <c r="CT531" s="277"/>
      <c r="CU531" s="277"/>
      <c r="CV531" s="277"/>
      <c r="CW531" s="277"/>
      <c r="CX531" s="277"/>
      <c r="CY531" s="277"/>
      <c r="CZ531" s="277"/>
      <c r="DA531" s="277"/>
      <c r="DB531" s="277"/>
    </row>
    <row r="532" spans="1:106" s="293" customFormat="1" ht="25.5">
      <c r="A532" s="271">
        <v>340</v>
      </c>
      <c r="B532" s="271"/>
      <c r="C532" s="271" t="s">
        <v>6396</v>
      </c>
      <c r="D532" s="271" t="s">
        <v>5505</v>
      </c>
      <c r="E532" s="271" t="s">
        <v>6334</v>
      </c>
      <c r="F532" s="271" t="s">
        <v>6335</v>
      </c>
      <c r="G532" s="271" t="s">
        <v>3748</v>
      </c>
      <c r="H532" s="271">
        <v>131080</v>
      </c>
      <c r="I532" s="271"/>
      <c r="J532" s="271"/>
      <c r="K532" s="272">
        <v>43004</v>
      </c>
      <c r="L532" s="271" t="s">
        <v>6397</v>
      </c>
      <c r="M532" s="271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  <c r="X532" s="277"/>
      <c r="Y532" s="277"/>
      <c r="Z532" s="277"/>
      <c r="AA532" s="277"/>
      <c r="AB532" s="277"/>
      <c r="AC532" s="277"/>
      <c r="AD532" s="277"/>
      <c r="AE532" s="277"/>
      <c r="AF532" s="277"/>
      <c r="AG532" s="277"/>
      <c r="AH532" s="277"/>
      <c r="AI532" s="277"/>
      <c r="AJ532" s="277"/>
      <c r="AK532" s="277"/>
      <c r="AL532" s="277"/>
      <c r="AM532" s="277"/>
      <c r="AN532" s="277"/>
      <c r="AO532" s="277"/>
      <c r="AP532" s="277"/>
      <c r="AQ532" s="277"/>
      <c r="AR532" s="277"/>
      <c r="AS532" s="277"/>
      <c r="AT532" s="277"/>
      <c r="AU532" s="277"/>
      <c r="AV532" s="277"/>
      <c r="AW532" s="277"/>
      <c r="AX532" s="277"/>
      <c r="AY532" s="277"/>
      <c r="AZ532" s="277"/>
      <c r="BA532" s="277"/>
      <c r="BB532" s="277"/>
      <c r="BC532" s="277"/>
      <c r="BD532" s="277"/>
      <c r="BE532" s="277"/>
      <c r="BF532" s="277"/>
      <c r="BG532" s="277"/>
      <c r="BH532" s="277"/>
      <c r="BI532" s="277"/>
      <c r="BJ532" s="277"/>
      <c r="BK532" s="277"/>
      <c r="BL532" s="277"/>
      <c r="BM532" s="277"/>
      <c r="BN532" s="277"/>
      <c r="BO532" s="277"/>
      <c r="BP532" s="277"/>
      <c r="BQ532" s="277"/>
      <c r="BR532" s="277"/>
      <c r="BS532" s="277"/>
      <c r="BT532" s="277"/>
      <c r="BU532" s="277"/>
      <c r="BV532" s="277"/>
      <c r="BW532" s="277"/>
      <c r="BX532" s="277"/>
      <c r="BY532" s="277"/>
      <c r="BZ532" s="277"/>
      <c r="CA532" s="277"/>
      <c r="CB532" s="277"/>
      <c r="CC532" s="277"/>
      <c r="CD532" s="277"/>
      <c r="CE532" s="277"/>
      <c r="CF532" s="277"/>
      <c r="CG532" s="277"/>
      <c r="CH532" s="277"/>
      <c r="CI532" s="277"/>
      <c r="CJ532" s="277"/>
      <c r="CK532" s="277"/>
      <c r="CL532" s="277"/>
      <c r="CM532" s="277"/>
      <c r="CN532" s="277"/>
      <c r="CO532" s="277"/>
      <c r="CP532" s="277"/>
      <c r="CQ532" s="277"/>
      <c r="CR532" s="277"/>
      <c r="CS532" s="277"/>
      <c r="CT532" s="277"/>
      <c r="CU532" s="277"/>
      <c r="CV532" s="277"/>
      <c r="CW532" s="277"/>
      <c r="CX532" s="277"/>
      <c r="CY532" s="277"/>
      <c r="CZ532" s="277"/>
      <c r="DA532" s="277"/>
      <c r="DB532" s="277"/>
    </row>
    <row r="533" spans="1:106" s="293" customFormat="1" ht="25.5">
      <c r="A533" s="271">
        <v>341</v>
      </c>
      <c r="B533" s="271"/>
      <c r="C533" s="271" t="s">
        <v>6398</v>
      </c>
      <c r="D533" s="271" t="s">
        <v>5518</v>
      </c>
      <c r="E533" s="271" t="s">
        <v>6399</v>
      </c>
      <c r="F533" s="271" t="s">
        <v>6400</v>
      </c>
      <c r="G533" s="271" t="s">
        <v>1934</v>
      </c>
      <c r="H533" s="271">
        <v>3000</v>
      </c>
      <c r="I533" s="271"/>
      <c r="J533" s="271"/>
      <c r="K533" s="272">
        <v>43004</v>
      </c>
      <c r="L533" s="271" t="s">
        <v>6401</v>
      </c>
      <c r="M533" s="271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  <c r="X533" s="277"/>
      <c r="Y533" s="277"/>
      <c r="Z533" s="277"/>
      <c r="AA533" s="277"/>
      <c r="AB533" s="277"/>
      <c r="AC533" s="277"/>
      <c r="AD533" s="277"/>
      <c r="AE533" s="277"/>
      <c r="AF533" s="277"/>
      <c r="AG533" s="277"/>
      <c r="AH533" s="277"/>
      <c r="AI533" s="277"/>
      <c r="AJ533" s="277"/>
      <c r="AK533" s="277"/>
      <c r="AL533" s="277"/>
      <c r="AM533" s="277"/>
      <c r="AN533" s="277"/>
      <c r="AO533" s="277"/>
      <c r="AP533" s="277"/>
      <c r="AQ533" s="277"/>
      <c r="AR533" s="277"/>
      <c r="AS533" s="277"/>
      <c r="AT533" s="277"/>
      <c r="AU533" s="277"/>
      <c r="AV533" s="277"/>
      <c r="AW533" s="277"/>
      <c r="AX533" s="277"/>
      <c r="AY533" s="277"/>
      <c r="AZ533" s="277"/>
      <c r="BA533" s="277"/>
      <c r="BB533" s="277"/>
      <c r="BC533" s="277"/>
      <c r="BD533" s="277"/>
      <c r="BE533" s="277"/>
      <c r="BF533" s="277"/>
      <c r="BG533" s="277"/>
      <c r="BH533" s="277"/>
      <c r="BI533" s="277"/>
      <c r="BJ533" s="277"/>
      <c r="BK533" s="277"/>
      <c r="BL533" s="277"/>
      <c r="BM533" s="277"/>
      <c r="BN533" s="277"/>
      <c r="BO533" s="277"/>
      <c r="BP533" s="277"/>
      <c r="BQ533" s="277"/>
      <c r="BR533" s="277"/>
      <c r="BS533" s="277"/>
      <c r="BT533" s="277"/>
      <c r="BU533" s="277"/>
      <c r="BV533" s="277"/>
      <c r="BW533" s="277"/>
      <c r="BX533" s="277"/>
      <c r="BY533" s="277"/>
      <c r="BZ533" s="277"/>
      <c r="CA533" s="277"/>
      <c r="CB533" s="277"/>
      <c r="CC533" s="277"/>
      <c r="CD533" s="277"/>
      <c r="CE533" s="277"/>
      <c r="CF533" s="277"/>
      <c r="CG533" s="277"/>
      <c r="CH533" s="277"/>
      <c r="CI533" s="277"/>
      <c r="CJ533" s="277"/>
      <c r="CK533" s="277"/>
      <c r="CL533" s="277"/>
      <c r="CM533" s="277"/>
      <c r="CN533" s="277"/>
      <c r="CO533" s="277"/>
      <c r="CP533" s="277"/>
      <c r="CQ533" s="277"/>
      <c r="CR533" s="277"/>
      <c r="CS533" s="277"/>
      <c r="CT533" s="277"/>
      <c r="CU533" s="277"/>
      <c r="CV533" s="277"/>
      <c r="CW533" s="277"/>
      <c r="CX533" s="277"/>
      <c r="CY533" s="277"/>
      <c r="CZ533" s="277"/>
      <c r="DA533" s="277"/>
      <c r="DB533" s="277"/>
    </row>
    <row r="534" spans="1:106" s="293" customFormat="1" ht="25.5">
      <c r="A534" s="271">
        <v>342</v>
      </c>
      <c r="B534" s="271"/>
      <c r="C534" s="271" t="s">
        <v>6402</v>
      </c>
      <c r="D534" s="271" t="s">
        <v>5622</v>
      </c>
      <c r="E534" s="271" t="s">
        <v>6403</v>
      </c>
      <c r="F534" s="271" t="s">
        <v>6404</v>
      </c>
      <c r="G534" s="271" t="s">
        <v>3748</v>
      </c>
      <c r="H534" s="271">
        <v>200</v>
      </c>
      <c r="I534" s="271"/>
      <c r="J534" s="271"/>
      <c r="K534" s="272">
        <v>43004</v>
      </c>
      <c r="L534" s="271" t="s">
        <v>6405</v>
      </c>
      <c r="M534" s="271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  <c r="X534" s="277"/>
      <c r="Y534" s="277"/>
      <c r="Z534" s="277"/>
      <c r="AA534" s="277"/>
      <c r="AB534" s="277"/>
      <c r="AC534" s="277"/>
      <c r="AD534" s="277"/>
      <c r="AE534" s="277"/>
      <c r="AF534" s="277"/>
      <c r="AG534" s="277"/>
      <c r="AH534" s="277"/>
      <c r="AI534" s="277"/>
      <c r="AJ534" s="277"/>
      <c r="AK534" s="277"/>
      <c r="AL534" s="277"/>
      <c r="AM534" s="277"/>
      <c r="AN534" s="277"/>
      <c r="AO534" s="277"/>
      <c r="AP534" s="277"/>
      <c r="AQ534" s="277"/>
      <c r="AR534" s="277"/>
      <c r="AS534" s="277"/>
      <c r="AT534" s="277"/>
      <c r="AU534" s="277"/>
      <c r="AV534" s="277"/>
      <c r="AW534" s="277"/>
      <c r="AX534" s="277"/>
      <c r="AY534" s="277"/>
      <c r="AZ534" s="277"/>
      <c r="BA534" s="277"/>
      <c r="BB534" s="277"/>
      <c r="BC534" s="277"/>
      <c r="BD534" s="277"/>
      <c r="BE534" s="277"/>
      <c r="BF534" s="277"/>
      <c r="BG534" s="277"/>
      <c r="BH534" s="277"/>
      <c r="BI534" s="277"/>
      <c r="BJ534" s="277"/>
      <c r="BK534" s="277"/>
      <c r="BL534" s="277"/>
      <c r="BM534" s="277"/>
      <c r="BN534" s="277"/>
      <c r="BO534" s="277"/>
      <c r="BP534" s="277"/>
      <c r="BQ534" s="277"/>
      <c r="BR534" s="277"/>
      <c r="BS534" s="277"/>
      <c r="BT534" s="277"/>
      <c r="BU534" s="277"/>
      <c r="BV534" s="277"/>
      <c r="BW534" s="277"/>
      <c r="BX534" s="277"/>
      <c r="BY534" s="277"/>
      <c r="BZ534" s="277"/>
      <c r="CA534" s="277"/>
      <c r="CB534" s="277"/>
      <c r="CC534" s="277"/>
      <c r="CD534" s="277"/>
      <c r="CE534" s="277"/>
      <c r="CF534" s="277"/>
      <c r="CG534" s="277"/>
      <c r="CH534" s="277"/>
      <c r="CI534" s="277"/>
      <c r="CJ534" s="277"/>
      <c r="CK534" s="277"/>
      <c r="CL534" s="277"/>
      <c r="CM534" s="277"/>
      <c r="CN534" s="277"/>
      <c r="CO534" s="277"/>
      <c r="CP534" s="277"/>
      <c r="CQ534" s="277"/>
      <c r="CR534" s="277"/>
      <c r="CS534" s="277"/>
      <c r="CT534" s="277"/>
      <c r="CU534" s="277"/>
      <c r="CV534" s="277"/>
      <c r="CW534" s="277"/>
      <c r="CX534" s="277"/>
      <c r="CY534" s="277"/>
      <c r="CZ534" s="277"/>
      <c r="DA534" s="277"/>
      <c r="DB534" s="277"/>
    </row>
    <row r="535" spans="1:106" s="293" customFormat="1" ht="12.75">
      <c r="A535" s="271"/>
      <c r="B535" s="271"/>
      <c r="C535" s="271"/>
      <c r="D535" s="271"/>
      <c r="E535" s="271"/>
      <c r="F535" s="271"/>
      <c r="G535" s="271" t="s">
        <v>977</v>
      </c>
      <c r="H535" s="271">
        <v>3000</v>
      </c>
      <c r="I535" s="271"/>
      <c r="J535" s="271"/>
      <c r="K535" s="271"/>
      <c r="L535" s="271"/>
      <c r="M535" s="271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  <c r="Z535" s="277"/>
      <c r="AA535" s="277"/>
      <c r="AB535" s="277"/>
      <c r="AC535" s="277"/>
      <c r="AD535" s="277"/>
      <c r="AE535" s="277"/>
      <c r="AF535" s="277"/>
      <c r="AG535" s="277"/>
      <c r="AH535" s="277"/>
      <c r="AI535" s="277"/>
      <c r="AJ535" s="277"/>
      <c r="AK535" s="277"/>
      <c r="AL535" s="277"/>
      <c r="AM535" s="277"/>
      <c r="AN535" s="277"/>
      <c r="AO535" s="277"/>
      <c r="AP535" s="277"/>
      <c r="AQ535" s="277"/>
      <c r="AR535" s="277"/>
      <c r="AS535" s="277"/>
      <c r="AT535" s="277"/>
      <c r="AU535" s="277"/>
      <c r="AV535" s="277"/>
      <c r="AW535" s="277"/>
      <c r="AX535" s="277"/>
      <c r="AY535" s="277"/>
      <c r="AZ535" s="277"/>
      <c r="BA535" s="277"/>
      <c r="BB535" s="277"/>
      <c r="BC535" s="277"/>
      <c r="BD535" s="277"/>
      <c r="BE535" s="277"/>
      <c r="BF535" s="277"/>
      <c r="BG535" s="277"/>
      <c r="BH535" s="277"/>
      <c r="BI535" s="277"/>
      <c r="BJ535" s="277"/>
      <c r="BK535" s="277"/>
      <c r="BL535" s="277"/>
      <c r="BM535" s="277"/>
      <c r="BN535" s="277"/>
      <c r="BO535" s="277"/>
      <c r="BP535" s="277"/>
      <c r="BQ535" s="277"/>
      <c r="BR535" s="277"/>
      <c r="BS535" s="277"/>
      <c r="BT535" s="277"/>
      <c r="BU535" s="277"/>
      <c r="BV535" s="277"/>
      <c r="BW535" s="277"/>
      <c r="BX535" s="277"/>
      <c r="BY535" s="277"/>
      <c r="BZ535" s="277"/>
      <c r="CA535" s="277"/>
      <c r="CB535" s="277"/>
      <c r="CC535" s="277"/>
      <c r="CD535" s="277"/>
      <c r="CE535" s="277"/>
      <c r="CF535" s="277"/>
      <c r="CG535" s="277"/>
      <c r="CH535" s="277"/>
      <c r="CI535" s="277"/>
      <c r="CJ535" s="277"/>
      <c r="CK535" s="277"/>
      <c r="CL535" s="277"/>
      <c r="CM535" s="277"/>
      <c r="CN535" s="277"/>
      <c r="CO535" s="277"/>
      <c r="CP535" s="277"/>
      <c r="CQ535" s="277"/>
      <c r="CR535" s="277"/>
      <c r="CS535" s="277"/>
      <c r="CT535" s="277"/>
      <c r="CU535" s="277"/>
      <c r="CV535" s="277"/>
      <c r="CW535" s="277"/>
      <c r="CX535" s="277"/>
      <c r="CY535" s="277"/>
      <c r="CZ535" s="277"/>
      <c r="DA535" s="277"/>
      <c r="DB535" s="277"/>
    </row>
    <row r="536" spans="1:106" s="293" customFormat="1" ht="25.5">
      <c r="A536" s="271">
        <v>343</v>
      </c>
      <c r="B536" s="271"/>
      <c r="C536" s="271" t="s">
        <v>6406</v>
      </c>
      <c r="D536" s="271" t="s">
        <v>5711</v>
      </c>
      <c r="E536" s="271" t="s">
        <v>6407</v>
      </c>
      <c r="F536" s="271" t="s">
        <v>6408</v>
      </c>
      <c r="G536" s="271" t="s">
        <v>3748</v>
      </c>
      <c r="H536" s="271">
        <v>200</v>
      </c>
      <c r="I536" s="271"/>
      <c r="J536" s="271"/>
      <c r="K536" s="272">
        <v>43004</v>
      </c>
      <c r="L536" s="271" t="s">
        <v>6409</v>
      </c>
      <c r="M536" s="271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  <c r="X536" s="277"/>
      <c r="Y536" s="277"/>
      <c r="Z536" s="277"/>
      <c r="AA536" s="277"/>
      <c r="AB536" s="277"/>
      <c r="AC536" s="277"/>
      <c r="AD536" s="277"/>
      <c r="AE536" s="277"/>
      <c r="AF536" s="277"/>
      <c r="AG536" s="277"/>
      <c r="AH536" s="277"/>
      <c r="AI536" s="277"/>
      <c r="AJ536" s="277"/>
      <c r="AK536" s="277"/>
      <c r="AL536" s="277"/>
      <c r="AM536" s="277"/>
      <c r="AN536" s="277"/>
      <c r="AO536" s="277"/>
      <c r="AP536" s="277"/>
      <c r="AQ536" s="277"/>
      <c r="AR536" s="277"/>
      <c r="AS536" s="277"/>
      <c r="AT536" s="277"/>
      <c r="AU536" s="277"/>
      <c r="AV536" s="277"/>
      <c r="AW536" s="277"/>
      <c r="AX536" s="277"/>
      <c r="AY536" s="277"/>
      <c r="AZ536" s="277"/>
      <c r="BA536" s="277"/>
      <c r="BB536" s="277"/>
      <c r="BC536" s="277"/>
      <c r="BD536" s="277"/>
      <c r="BE536" s="277"/>
      <c r="BF536" s="277"/>
      <c r="BG536" s="277"/>
      <c r="BH536" s="277"/>
      <c r="BI536" s="277"/>
      <c r="BJ536" s="277"/>
      <c r="BK536" s="277"/>
      <c r="BL536" s="277"/>
      <c r="BM536" s="277"/>
      <c r="BN536" s="277"/>
      <c r="BO536" s="277"/>
      <c r="BP536" s="277"/>
      <c r="BQ536" s="277"/>
      <c r="BR536" s="277"/>
      <c r="BS536" s="277"/>
      <c r="BT536" s="277"/>
      <c r="BU536" s="277"/>
      <c r="BV536" s="277"/>
      <c r="BW536" s="277"/>
      <c r="BX536" s="277"/>
      <c r="BY536" s="277"/>
      <c r="BZ536" s="277"/>
      <c r="CA536" s="277"/>
      <c r="CB536" s="277"/>
      <c r="CC536" s="277"/>
      <c r="CD536" s="277"/>
      <c r="CE536" s="277"/>
      <c r="CF536" s="277"/>
      <c r="CG536" s="277"/>
      <c r="CH536" s="277"/>
      <c r="CI536" s="277"/>
      <c r="CJ536" s="277"/>
      <c r="CK536" s="277"/>
      <c r="CL536" s="277"/>
      <c r="CM536" s="277"/>
      <c r="CN536" s="277"/>
      <c r="CO536" s="277"/>
      <c r="CP536" s="277"/>
      <c r="CQ536" s="277"/>
      <c r="CR536" s="277"/>
      <c r="CS536" s="277"/>
      <c r="CT536" s="277"/>
      <c r="CU536" s="277"/>
      <c r="CV536" s="277"/>
      <c r="CW536" s="277"/>
      <c r="CX536" s="277"/>
      <c r="CY536" s="277"/>
      <c r="CZ536" s="277"/>
      <c r="DA536" s="277"/>
      <c r="DB536" s="277"/>
    </row>
    <row r="537" spans="1:106" s="293" customFormat="1" ht="12.75">
      <c r="A537" s="271"/>
      <c r="B537" s="271"/>
      <c r="C537" s="271"/>
      <c r="D537" s="271"/>
      <c r="E537" s="271"/>
      <c r="F537" s="271"/>
      <c r="G537" s="271" t="s">
        <v>977</v>
      </c>
      <c r="H537" s="271">
        <v>5000</v>
      </c>
      <c r="I537" s="271"/>
      <c r="J537" s="271"/>
      <c r="K537" s="271"/>
      <c r="L537" s="271"/>
      <c r="M537" s="271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  <c r="X537" s="277"/>
      <c r="Y537" s="277"/>
      <c r="Z537" s="277"/>
      <c r="AA537" s="277"/>
      <c r="AB537" s="277"/>
      <c r="AC537" s="277"/>
      <c r="AD537" s="277"/>
      <c r="AE537" s="277"/>
      <c r="AF537" s="277"/>
      <c r="AG537" s="277"/>
      <c r="AH537" s="277"/>
      <c r="AI537" s="277"/>
      <c r="AJ537" s="277"/>
      <c r="AK537" s="277"/>
      <c r="AL537" s="277"/>
      <c r="AM537" s="277"/>
      <c r="AN537" s="277"/>
      <c r="AO537" s="277"/>
      <c r="AP537" s="277"/>
      <c r="AQ537" s="277"/>
      <c r="AR537" s="277"/>
      <c r="AS537" s="277"/>
      <c r="AT537" s="277"/>
      <c r="AU537" s="277"/>
      <c r="AV537" s="277"/>
      <c r="AW537" s="277"/>
      <c r="AX537" s="277"/>
      <c r="AY537" s="277"/>
      <c r="AZ537" s="277"/>
      <c r="BA537" s="277"/>
      <c r="BB537" s="277"/>
      <c r="BC537" s="277"/>
      <c r="BD537" s="277"/>
      <c r="BE537" s="277"/>
      <c r="BF537" s="277"/>
      <c r="BG537" s="277"/>
      <c r="BH537" s="277"/>
      <c r="BI537" s="277"/>
      <c r="BJ537" s="277"/>
      <c r="BK537" s="277"/>
      <c r="BL537" s="277"/>
      <c r="BM537" s="277"/>
      <c r="BN537" s="277"/>
      <c r="BO537" s="277"/>
      <c r="BP537" s="277"/>
      <c r="BQ537" s="277"/>
      <c r="BR537" s="277"/>
      <c r="BS537" s="277"/>
      <c r="BT537" s="277"/>
      <c r="BU537" s="277"/>
      <c r="BV537" s="277"/>
      <c r="BW537" s="277"/>
      <c r="BX537" s="277"/>
      <c r="BY537" s="277"/>
      <c r="BZ537" s="277"/>
      <c r="CA537" s="277"/>
      <c r="CB537" s="277"/>
      <c r="CC537" s="277"/>
      <c r="CD537" s="277"/>
      <c r="CE537" s="277"/>
      <c r="CF537" s="277"/>
      <c r="CG537" s="277"/>
      <c r="CH537" s="277"/>
      <c r="CI537" s="277"/>
      <c r="CJ537" s="277"/>
      <c r="CK537" s="277"/>
      <c r="CL537" s="277"/>
      <c r="CM537" s="277"/>
      <c r="CN537" s="277"/>
      <c r="CO537" s="277"/>
      <c r="CP537" s="277"/>
      <c r="CQ537" s="277"/>
      <c r="CR537" s="277"/>
      <c r="CS537" s="277"/>
      <c r="CT537" s="277"/>
      <c r="CU537" s="277"/>
      <c r="CV537" s="277"/>
      <c r="CW537" s="277"/>
      <c r="CX537" s="277"/>
      <c r="CY537" s="277"/>
      <c r="CZ537" s="277"/>
      <c r="DA537" s="277"/>
      <c r="DB537" s="277"/>
    </row>
    <row r="538" spans="1:106" s="293" customFormat="1" ht="25.5">
      <c r="A538" s="305">
        <v>344</v>
      </c>
      <c r="B538" s="305"/>
      <c r="C538" s="305" t="s">
        <v>2129</v>
      </c>
      <c r="D538" s="305" t="s">
        <v>6054</v>
      </c>
      <c r="E538" s="305" t="s">
        <v>6410</v>
      </c>
      <c r="F538" s="305" t="s">
        <v>6411</v>
      </c>
      <c r="G538" s="305" t="s">
        <v>989</v>
      </c>
      <c r="H538" s="305">
        <v>2278</v>
      </c>
      <c r="I538" s="305"/>
      <c r="J538" s="305"/>
      <c r="K538" s="306">
        <v>43007</v>
      </c>
      <c r="L538" s="305" t="s">
        <v>6412</v>
      </c>
      <c r="M538" s="305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  <c r="X538" s="277"/>
      <c r="Y538" s="277"/>
      <c r="Z538" s="277"/>
      <c r="AA538" s="277"/>
      <c r="AB538" s="277"/>
      <c r="AC538" s="277"/>
      <c r="AD538" s="277"/>
      <c r="AE538" s="277"/>
      <c r="AF538" s="277"/>
      <c r="AG538" s="277"/>
      <c r="AH538" s="277"/>
      <c r="AI538" s="277"/>
      <c r="AJ538" s="277"/>
      <c r="AK538" s="277"/>
      <c r="AL538" s="277"/>
      <c r="AM538" s="277"/>
      <c r="AN538" s="277"/>
      <c r="AO538" s="277"/>
      <c r="AP538" s="277"/>
      <c r="AQ538" s="277"/>
      <c r="AR538" s="277"/>
      <c r="AS538" s="277"/>
      <c r="AT538" s="277"/>
      <c r="AU538" s="277"/>
      <c r="AV538" s="277"/>
      <c r="AW538" s="277"/>
      <c r="AX538" s="277"/>
      <c r="AY538" s="277"/>
      <c r="AZ538" s="277"/>
      <c r="BA538" s="277"/>
      <c r="BB538" s="277"/>
      <c r="BC538" s="277"/>
      <c r="BD538" s="277"/>
      <c r="BE538" s="277"/>
      <c r="BF538" s="277"/>
      <c r="BG538" s="277"/>
      <c r="BH538" s="277"/>
      <c r="BI538" s="277"/>
      <c r="BJ538" s="277"/>
      <c r="BK538" s="277"/>
      <c r="BL538" s="277"/>
      <c r="BM538" s="277"/>
      <c r="BN538" s="277"/>
      <c r="BO538" s="277"/>
      <c r="BP538" s="277"/>
      <c r="BQ538" s="277"/>
      <c r="BR538" s="277"/>
      <c r="BS538" s="277"/>
      <c r="BT538" s="277"/>
      <c r="BU538" s="277"/>
      <c r="BV538" s="277"/>
      <c r="BW538" s="277"/>
      <c r="BX538" s="277"/>
      <c r="BY538" s="277"/>
      <c r="BZ538" s="277"/>
      <c r="CA538" s="277"/>
      <c r="CB538" s="277"/>
      <c r="CC538" s="277"/>
      <c r="CD538" s="277"/>
      <c r="CE538" s="277"/>
      <c r="CF538" s="277"/>
      <c r="CG538" s="277"/>
      <c r="CH538" s="277"/>
      <c r="CI538" s="277"/>
      <c r="CJ538" s="277"/>
      <c r="CK538" s="277"/>
      <c r="CL538" s="277"/>
      <c r="CM538" s="277"/>
      <c r="CN538" s="277"/>
      <c r="CO538" s="277"/>
      <c r="CP538" s="277"/>
      <c r="CQ538" s="277"/>
      <c r="CR538" s="277"/>
      <c r="CS538" s="277"/>
      <c r="CT538" s="277"/>
      <c r="CU538" s="277"/>
      <c r="CV538" s="277"/>
      <c r="CW538" s="277"/>
      <c r="CX538" s="277"/>
      <c r="CY538" s="277"/>
      <c r="CZ538" s="277"/>
      <c r="DA538" s="277"/>
      <c r="DB538" s="277"/>
    </row>
    <row r="539" spans="1:106" s="293" customFormat="1" ht="12.75">
      <c r="A539" s="271"/>
      <c r="B539" s="271"/>
      <c r="C539" s="271"/>
      <c r="D539" s="271"/>
      <c r="E539" s="271"/>
      <c r="F539" s="271"/>
      <c r="G539" s="271" t="s">
        <v>977</v>
      </c>
      <c r="H539" s="271">
        <v>10500</v>
      </c>
      <c r="I539" s="271"/>
      <c r="J539" s="271"/>
      <c r="K539" s="271"/>
      <c r="L539" s="271"/>
      <c r="M539" s="271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  <c r="X539" s="277"/>
      <c r="Y539" s="277"/>
      <c r="Z539" s="277"/>
      <c r="AA539" s="277"/>
      <c r="AB539" s="277"/>
      <c r="AC539" s="277"/>
      <c r="AD539" s="277"/>
      <c r="AE539" s="277"/>
      <c r="AF539" s="277"/>
      <c r="AG539" s="277"/>
      <c r="AH539" s="277"/>
      <c r="AI539" s="277"/>
      <c r="AJ539" s="277"/>
      <c r="AK539" s="277"/>
      <c r="AL539" s="277"/>
      <c r="AM539" s="277"/>
      <c r="AN539" s="277"/>
      <c r="AO539" s="277"/>
      <c r="AP539" s="277"/>
      <c r="AQ539" s="277"/>
      <c r="AR539" s="277"/>
      <c r="AS539" s="277"/>
      <c r="AT539" s="277"/>
      <c r="AU539" s="277"/>
      <c r="AV539" s="277"/>
      <c r="AW539" s="277"/>
      <c r="AX539" s="277"/>
      <c r="AY539" s="277"/>
      <c r="AZ539" s="277"/>
      <c r="BA539" s="277"/>
      <c r="BB539" s="277"/>
      <c r="BC539" s="277"/>
      <c r="BD539" s="277"/>
      <c r="BE539" s="277"/>
      <c r="BF539" s="277"/>
      <c r="BG539" s="277"/>
      <c r="BH539" s="277"/>
      <c r="BI539" s="277"/>
      <c r="BJ539" s="277"/>
      <c r="BK539" s="277"/>
      <c r="BL539" s="277"/>
      <c r="BM539" s="277"/>
      <c r="BN539" s="277"/>
      <c r="BO539" s="277"/>
      <c r="BP539" s="277"/>
      <c r="BQ539" s="277"/>
      <c r="BR539" s="277"/>
      <c r="BS539" s="277"/>
      <c r="BT539" s="277"/>
      <c r="BU539" s="277"/>
      <c r="BV539" s="277"/>
      <c r="BW539" s="277"/>
      <c r="BX539" s="277"/>
      <c r="BY539" s="277"/>
      <c r="BZ539" s="277"/>
      <c r="CA539" s="277"/>
      <c r="CB539" s="277"/>
      <c r="CC539" s="277"/>
      <c r="CD539" s="277"/>
      <c r="CE539" s="277"/>
      <c r="CF539" s="277"/>
      <c r="CG539" s="277"/>
      <c r="CH539" s="277"/>
      <c r="CI539" s="277"/>
      <c r="CJ539" s="277"/>
      <c r="CK539" s="277"/>
      <c r="CL539" s="277"/>
      <c r="CM539" s="277"/>
      <c r="CN539" s="277"/>
      <c r="CO539" s="277"/>
      <c r="CP539" s="277"/>
      <c r="CQ539" s="277"/>
      <c r="CR539" s="277"/>
      <c r="CS539" s="277"/>
      <c r="CT539" s="277"/>
      <c r="CU539" s="277"/>
      <c r="CV539" s="277"/>
      <c r="CW539" s="277"/>
      <c r="CX539" s="277"/>
      <c r="CY539" s="277"/>
      <c r="CZ539" s="277"/>
      <c r="DA539" s="277"/>
      <c r="DB539" s="277"/>
    </row>
    <row r="540" spans="1:106" s="293" customFormat="1" ht="12.75">
      <c r="A540" s="271"/>
      <c r="B540" s="271"/>
      <c r="C540" s="271">
        <v>2018</v>
      </c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  <c r="X540" s="277"/>
      <c r="Y540" s="277"/>
      <c r="Z540" s="277"/>
      <c r="AA540" s="277"/>
      <c r="AB540" s="277"/>
      <c r="AC540" s="277"/>
      <c r="AD540" s="277"/>
      <c r="AE540" s="277"/>
      <c r="AF540" s="277"/>
      <c r="AG540" s="277"/>
      <c r="AH540" s="277"/>
      <c r="AI540" s="277"/>
      <c r="AJ540" s="277"/>
      <c r="AK540" s="277"/>
      <c r="AL540" s="277"/>
      <c r="AM540" s="277"/>
      <c r="AN540" s="277"/>
      <c r="AO540" s="277"/>
      <c r="AP540" s="277"/>
      <c r="AQ540" s="277"/>
      <c r="AR540" s="277"/>
      <c r="AS540" s="277"/>
      <c r="AT540" s="277"/>
      <c r="AU540" s="277"/>
      <c r="AV540" s="277"/>
      <c r="AW540" s="277"/>
      <c r="AX540" s="277"/>
      <c r="AY540" s="277"/>
      <c r="AZ540" s="277"/>
      <c r="BA540" s="277"/>
      <c r="BB540" s="277"/>
      <c r="BC540" s="277"/>
      <c r="BD540" s="277"/>
      <c r="BE540" s="277"/>
      <c r="BF540" s="277"/>
      <c r="BG540" s="277"/>
      <c r="BH540" s="277"/>
      <c r="BI540" s="277"/>
      <c r="BJ540" s="277"/>
      <c r="BK540" s="277"/>
      <c r="BL540" s="277"/>
      <c r="BM540" s="277"/>
      <c r="BN540" s="277"/>
      <c r="BO540" s="277"/>
      <c r="BP540" s="277"/>
      <c r="BQ540" s="277"/>
      <c r="BR540" s="277"/>
      <c r="BS540" s="277"/>
      <c r="BT540" s="277"/>
      <c r="BU540" s="277"/>
      <c r="BV540" s="277"/>
      <c r="BW540" s="277"/>
      <c r="BX540" s="277"/>
      <c r="BY540" s="277"/>
      <c r="BZ540" s="277"/>
      <c r="CA540" s="277"/>
      <c r="CB540" s="277"/>
      <c r="CC540" s="277"/>
      <c r="CD540" s="277"/>
      <c r="CE540" s="277"/>
      <c r="CF540" s="277"/>
      <c r="CG540" s="277"/>
      <c r="CH540" s="277"/>
      <c r="CI540" s="277"/>
      <c r="CJ540" s="277"/>
      <c r="CK540" s="277"/>
      <c r="CL540" s="277"/>
      <c r="CM540" s="277"/>
      <c r="CN540" s="277"/>
      <c r="CO540" s="277"/>
      <c r="CP540" s="277"/>
      <c r="CQ540" s="277"/>
      <c r="CR540" s="277"/>
      <c r="CS540" s="277"/>
      <c r="CT540" s="277"/>
      <c r="CU540" s="277"/>
      <c r="CV540" s="277"/>
      <c r="CW540" s="277"/>
      <c r="CX540" s="277"/>
      <c r="CY540" s="277"/>
      <c r="CZ540" s="277"/>
      <c r="DA540" s="277"/>
      <c r="DB540" s="277"/>
    </row>
    <row r="541" spans="1:106" s="293" customFormat="1" ht="25.5">
      <c r="A541" s="271">
        <v>345</v>
      </c>
      <c r="B541" s="271"/>
      <c r="C541" s="271" t="s">
        <v>6413</v>
      </c>
      <c r="D541" s="271" t="s">
        <v>5470</v>
      </c>
      <c r="E541" s="271" t="s">
        <v>6414</v>
      </c>
      <c r="F541" s="271" t="s">
        <v>6415</v>
      </c>
      <c r="G541" s="271" t="s">
        <v>6364</v>
      </c>
      <c r="H541" s="271">
        <v>291371</v>
      </c>
      <c r="I541" s="271"/>
      <c r="J541" s="271"/>
      <c r="K541" s="272">
        <v>42772</v>
      </c>
      <c r="L541" s="271" t="s">
        <v>6416</v>
      </c>
      <c r="M541" s="271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  <c r="X541" s="277"/>
      <c r="Y541" s="277"/>
      <c r="Z541" s="277"/>
      <c r="AA541" s="277"/>
      <c r="AB541" s="277"/>
      <c r="AC541" s="277"/>
      <c r="AD541" s="277"/>
      <c r="AE541" s="277"/>
      <c r="AF541" s="277"/>
      <c r="AG541" s="277"/>
      <c r="AH541" s="277"/>
      <c r="AI541" s="277"/>
      <c r="AJ541" s="277"/>
      <c r="AK541" s="277"/>
      <c r="AL541" s="277"/>
      <c r="AM541" s="277"/>
      <c r="AN541" s="277"/>
      <c r="AO541" s="277"/>
      <c r="AP541" s="277"/>
      <c r="AQ541" s="277"/>
      <c r="AR541" s="277"/>
      <c r="AS541" s="277"/>
      <c r="AT541" s="277"/>
      <c r="AU541" s="277"/>
      <c r="AV541" s="277"/>
      <c r="AW541" s="277"/>
      <c r="AX541" s="277"/>
      <c r="AY541" s="277"/>
      <c r="AZ541" s="277"/>
      <c r="BA541" s="277"/>
      <c r="BB541" s="277"/>
      <c r="BC541" s="277"/>
      <c r="BD541" s="277"/>
      <c r="BE541" s="277"/>
      <c r="BF541" s="277"/>
      <c r="BG541" s="277"/>
      <c r="BH541" s="277"/>
      <c r="BI541" s="277"/>
      <c r="BJ541" s="277"/>
      <c r="BK541" s="277"/>
      <c r="BL541" s="277"/>
      <c r="BM541" s="277"/>
      <c r="BN541" s="277"/>
      <c r="BO541" s="277"/>
      <c r="BP541" s="277"/>
      <c r="BQ541" s="277"/>
      <c r="BR541" s="277"/>
      <c r="BS541" s="277"/>
      <c r="BT541" s="277"/>
      <c r="BU541" s="277"/>
      <c r="BV541" s="277"/>
      <c r="BW541" s="277"/>
      <c r="BX541" s="277"/>
      <c r="BY541" s="277"/>
      <c r="BZ541" s="277"/>
      <c r="CA541" s="277"/>
      <c r="CB541" s="277"/>
      <c r="CC541" s="277"/>
      <c r="CD541" s="277"/>
      <c r="CE541" s="277"/>
      <c r="CF541" s="277"/>
      <c r="CG541" s="277"/>
      <c r="CH541" s="277"/>
      <c r="CI541" s="277"/>
      <c r="CJ541" s="277"/>
      <c r="CK541" s="277"/>
      <c r="CL541" s="277"/>
      <c r="CM541" s="277"/>
      <c r="CN541" s="277"/>
      <c r="CO541" s="277"/>
      <c r="CP541" s="277"/>
      <c r="CQ541" s="277"/>
      <c r="CR541" s="277"/>
      <c r="CS541" s="277"/>
      <c r="CT541" s="277"/>
      <c r="CU541" s="277"/>
      <c r="CV541" s="277"/>
      <c r="CW541" s="277"/>
      <c r="CX541" s="277"/>
      <c r="CY541" s="277"/>
      <c r="CZ541" s="277"/>
      <c r="DA541" s="277"/>
      <c r="DB541" s="277"/>
    </row>
    <row r="542" spans="1:106" s="293" customFormat="1" ht="25.5">
      <c r="A542" s="271">
        <v>346</v>
      </c>
      <c r="B542" s="271"/>
      <c r="C542" s="271" t="s">
        <v>6413</v>
      </c>
      <c r="D542" s="271" t="s">
        <v>5470</v>
      </c>
      <c r="E542" s="271" t="s">
        <v>6417</v>
      </c>
      <c r="F542" s="271" t="s">
        <v>6418</v>
      </c>
      <c r="G542" s="271" t="s">
        <v>6364</v>
      </c>
      <c r="H542" s="271">
        <v>58905</v>
      </c>
      <c r="I542" s="271"/>
      <c r="J542" s="271"/>
      <c r="K542" s="272">
        <v>42772</v>
      </c>
      <c r="L542" s="271" t="s">
        <v>6419</v>
      </c>
      <c r="M542" s="271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  <c r="X542" s="277"/>
      <c r="Y542" s="277"/>
      <c r="Z542" s="277"/>
      <c r="AA542" s="277"/>
      <c r="AB542" s="277"/>
      <c r="AC542" s="277"/>
      <c r="AD542" s="277"/>
      <c r="AE542" s="277"/>
      <c r="AF542" s="277"/>
      <c r="AG542" s="277"/>
      <c r="AH542" s="277"/>
      <c r="AI542" s="277"/>
      <c r="AJ542" s="277"/>
      <c r="AK542" s="277"/>
      <c r="AL542" s="277"/>
      <c r="AM542" s="277"/>
      <c r="AN542" s="277"/>
      <c r="AO542" s="277"/>
      <c r="AP542" s="277"/>
      <c r="AQ542" s="277"/>
      <c r="AR542" s="277"/>
      <c r="AS542" s="277"/>
      <c r="AT542" s="277"/>
      <c r="AU542" s="277"/>
      <c r="AV542" s="277"/>
      <c r="AW542" s="277"/>
      <c r="AX542" s="277"/>
      <c r="AY542" s="277"/>
      <c r="AZ542" s="277"/>
      <c r="BA542" s="277"/>
      <c r="BB542" s="277"/>
      <c r="BC542" s="277"/>
      <c r="BD542" s="277"/>
      <c r="BE542" s="277"/>
      <c r="BF542" s="277"/>
      <c r="BG542" s="277"/>
      <c r="BH542" s="277"/>
      <c r="BI542" s="277"/>
      <c r="BJ542" s="277"/>
      <c r="BK542" s="277"/>
      <c r="BL542" s="277"/>
      <c r="BM542" s="277"/>
      <c r="BN542" s="277"/>
      <c r="BO542" s="277"/>
      <c r="BP542" s="277"/>
      <c r="BQ542" s="277"/>
      <c r="BR542" s="277"/>
      <c r="BS542" s="277"/>
      <c r="BT542" s="277"/>
      <c r="BU542" s="277"/>
      <c r="BV542" s="277"/>
      <c r="BW542" s="277"/>
      <c r="BX542" s="277"/>
      <c r="BY542" s="277"/>
      <c r="BZ542" s="277"/>
      <c r="CA542" s="277"/>
      <c r="CB542" s="277"/>
      <c r="CC542" s="277"/>
      <c r="CD542" s="277"/>
      <c r="CE542" s="277"/>
      <c r="CF542" s="277"/>
      <c r="CG542" s="277"/>
      <c r="CH542" s="277"/>
      <c r="CI542" s="277"/>
      <c r="CJ542" s="277"/>
      <c r="CK542" s="277"/>
      <c r="CL542" s="277"/>
      <c r="CM542" s="277"/>
      <c r="CN542" s="277"/>
      <c r="CO542" s="277"/>
      <c r="CP542" s="277"/>
      <c r="CQ542" s="277"/>
      <c r="CR542" s="277"/>
      <c r="CS542" s="277"/>
      <c r="CT542" s="277"/>
      <c r="CU542" s="277"/>
      <c r="CV542" s="277"/>
      <c r="CW542" s="277"/>
      <c r="CX542" s="277"/>
      <c r="CY542" s="277"/>
      <c r="CZ542" s="277"/>
      <c r="DA542" s="277"/>
      <c r="DB542" s="277"/>
    </row>
    <row r="543" spans="1:106" s="293" customFormat="1" ht="25.5">
      <c r="A543" s="271">
        <v>347</v>
      </c>
      <c r="B543" s="271"/>
      <c r="C543" s="271" t="s">
        <v>6420</v>
      </c>
      <c r="D543" s="271" t="s">
        <v>5598</v>
      </c>
      <c r="E543" s="271" t="s">
        <v>6421</v>
      </c>
      <c r="F543" s="271" t="s">
        <v>6422</v>
      </c>
      <c r="G543" s="271" t="s">
        <v>989</v>
      </c>
      <c r="H543" s="271">
        <v>200</v>
      </c>
      <c r="I543" s="271"/>
      <c r="J543" s="271"/>
      <c r="K543" s="272">
        <v>43175</v>
      </c>
      <c r="L543" s="271" t="s">
        <v>6423</v>
      </c>
      <c r="M543" s="271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  <c r="X543" s="277"/>
      <c r="Y543" s="277"/>
      <c r="Z543" s="277"/>
      <c r="AA543" s="277"/>
      <c r="AB543" s="277"/>
      <c r="AC543" s="277"/>
      <c r="AD543" s="277"/>
      <c r="AE543" s="277"/>
      <c r="AF543" s="277"/>
      <c r="AG543" s="277"/>
      <c r="AH543" s="277"/>
      <c r="AI543" s="277"/>
      <c r="AJ543" s="277"/>
      <c r="AK543" s="277"/>
      <c r="AL543" s="277"/>
      <c r="AM543" s="277"/>
      <c r="AN543" s="277"/>
      <c r="AO543" s="277"/>
      <c r="AP543" s="277"/>
      <c r="AQ543" s="277"/>
      <c r="AR543" s="277"/>
      <c r="AS543" s="277"/>
      <c r="AT543" s="277"/>
      <c r="AU543" s="277"/>
      <c r="AV543" s="277"/>
      <c r="AW543" s="277"/>
      <c r="AX543" s="277"/>
      <c r="AY543" s="277"/>
      <c r="AZ543" s="277"/>
      <c r="BA543" s="277"/>
      <c r="BB543" s="277"/>
      <c r="BC543" s="277"/>
      <c r="BD543" s="277"/>
      <c r="BE543" s="277"/>
      <c r="BF543" s="277"/>
      <c r="BG543" s="277"/>
      <c r="BH543" s="277"/>
      <c r="BI543" s="277"/>
      <c r="BJ543" s="277"/>
      <c r="BK543" s="277"/>
      <c r="BL543" s="277"/>
      <c r="BM543" s="277"/>
      <c r="BN543" s="277"/>
      <c r="BO543" s="277"/>
      <c r="BP543" s="277"/>
      <c r="BQ543" s="277"/>
      <c r="BR543" s="277"/>
      <c r="BS543" s="277"/>
      <c r="BT543" s="277"/>
      <c r="BU543" s="277"/>
      <c r="BV543" s="277"/>
      <c r="BW543" s="277"/>
      <c r="BX543" s="277"/>
      <c r="BY543" s="277"/>
      <c r="BZ543" s="277"/>
      <c r="CA543" s="277"/>
      <c r="CB543" s="277"/>
      <c r="CC543" s="277"/>
      <c r="CD543" s="277"/>
      <c r="CE543" s="277"/>
      <c r="CF543" s="277"/>
      <c r="CG543" s="277"/>
      <c r="CH543" s="277"/>
      <c r="CI543" s="277"/>
      <c r="CJ543" s="277"/>
      <c r="CK543" s="277"/>
      <c r="CL543" s="277"/>
      <c r="CM543" s="277"/>
      <c r="CN543" s="277"/>
      <c r="CO543" s="277"/>
      <c r="CP543" s="277"/>
      <c r="CQ543" s="277"/>
      <c r="CR543" s="277"/>
      <c r="CS543" s="277"/>
      <c r="CT543" s="277"/>
      <c r="CU543" s="277"/>
      <c r="CV543" s="277"/>
      <c r="CW543" s="277"/>
      <c r="CX543" s="277"/>
      <c r="CY543" s="277"/>
      <c r="CZ543" s="277"/>
      <c r="DA543" s="277"/>
      <c r="DB543" s="277"/>
    </row>
    <row r="544" spans="1:106" s="293" customFormat="1" ht="12.75">
      <c r="A544" s="271"/>
      <c r="B544" s="271"/>
      <c r="C544" s="271"/>
      <c r="D544" s="271"/>
      <c r="E544" s="271"/>
      <c r="F544" s="271"/>
      <c r="G544" s="271" t="s">
        <v>1934</v>
      </c>
      <c r="H544" s="271">
        <v>5000</v>
      </c>
      <c r="I544" s="271"/>
      <c r="J544" s="271"/>
      <c r="K544" s="271"/>
      <c r="L544" s="271"/>
      <c r="M544" s="271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  <c r="X544" s="277"/>
      <c r="Y544" s="277"/>
      <c r="Z544" s="277"/>
      <c r="AA544" s="277"/>
      <c r="AB544" s="277"/>
      <c r="AC544" s="277"/>
      <c r="AD544" s="277"/>
      <c r="AE544" s="277"/>
      <c r="AF544" s="277"/>
      <c r="AG544" s="277"/>
      <c r="AH544" s="277"/>
      <c r="AI544" s="277"/>
      <c r="AJ544" s="277"/>
      <c r="AK544" s="277"/>
      <c r="AL544" s="277"/>
      <c r="AM544" s="277"/>
      <c r="AN544" s="277"/>
      <c r="AO544" s="277"/>
      <c r="AP544" s="277"/>
      <c r="AQ544" s="277"/>
      <c r="AR544" s="277"/>
      <c r="AS544" s="277"/>
      <c r="AT544" s="277"/>
      <c r="AU544" s="277"/>
      <c r="AV544" s="277"/>
      <c r="AW544" s="277"/>
      <c r="AX544" s="277"/>
      <c r="AY544" s="277"/>
      <c r="AZ544" s="277"/>
      <c r="BA544" s="277"/>
      <c r="BB544" s="277"/>
      <c r="BC544" s="277"/>
      <c r="BD544" s="277"/>
      <c r="BE544" s="277"/>
      <c r="BF544" s="277"/>
      <c r="BG544" s="277"/>
      <c r="BH544" s="277"/>
      <c r="BI544" s="277"/>
      <c r="BJ544" s="277"/>
      <c r="BK544" s="277"/>
      <c r="BL544" s="277"/>
      <c r="BM544" s="277"/>
      <c r="BN544" s="277"/>
      <c r="BO544" s="277"/>
      <c r="BP544" s="277"/>
      <c r="BQ544" s="277"/>
      <c r="BR544" s="277"/>
      <c r="BS544" s="277"/>
      <c r="BT544" s="277"/>
      <c r="BU544" s="277"/>
      <c r="BV544" s="277"/>
      <c r="BW544" s="277"/>
      <c r="BX544" s="277"/>
      <c r="BY544" s="277"/>
      <c r="BZ544" s="277"/>
      <c r="CA544" s="277"/>
      <c r="CB544" s="277"/>
      <c r="CC544" s="277"/>
      <c r="CD544" s="277"/>
      <c r="CE544" s="277"/>
      <c r="CF544" s="277"/>
      <c r="CG544" s="277"/>
      <c r="CH544" s="277"/>
      <c r="CI544" s="277"/>
      <c r="CJ544" s="277"/>
      <c r="CK544" s="277"/>
      <c r="CL544" s="277"/>
      <c r="CM544" s="277"/>
      <c r="CN544" s="277"/>
      <c r="CO544" s="277"/>
      <c r="CP544" s="277"/>
      <c r="CQ544" s="277"/>
      <c r="CR544" s="277"/>
      <c r="CS544" s="277"/>
      <c r="CT544" s="277"/>
      <c r="CU544" s="277"/>
      <c r="CV544" s="277"/>
      <c r="CW544" s="277"/>
      <c r="CX544" s="277"/>
      <c r="CY544" s="277"/>
      <c r="CZ544" s="277"/>
      <c r="DA544" s="277"/>
      <c r="DB544" s="277"/>
    </row>
    <row r="545" spans="1:106" s="293" customFormat="1" ht="25.5">
      <c r="A545" s="271">
        <v>348</v>
      </c>
      <c r="B545" s="271"/>
      <c r="C545" s="271" t="s">
        <v>5604</v>
      </c>
      <c r="D545" s="271" t="s">
        <v>5598</v>
      </c>
      <c r="E545" s="271" t="s">
        <v>6424</v>
      </c>
      <c r="F545" s="271" t="s">
        <v>6425</v>
      </c>
      <c r="G545" s="271" t="s">
        <v>1934</v>
      </c>
      <c r="H545" s="271">
        <v>5000</v>
      </c>
      <c r="I545" s="271"/>
      <c r="J545" s="271"/>
      <c r="K545" s="272">
        <v>43179</v>
      </c>
      <c r="L545" s="271" t="s">
        <v>6426</v>
      </c>
      <c r="M545" s="271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  <c r="X545" s="277"/>
      <c r="Y545" s="277"/>
      <c r="Z545" s="277"/>
      <c r="AA545" s="277"/>
      <c r="AB545" s="277"/>
      <c r="AC545" s="277"/>
      <c r="AD545" s="277"/>
      <c r="AE545" s="277"/>
      <c r="AF545" s="277"/>
      <c r="AG545" s="277"/>
      <c r="AH545" s="277"/>
      <c r="AI545" s="277"/>
      <c r="AJ545" s="277"/>
      <c r="AK545" s="277"/>
      <c r="AL545" s="277"/>
      <c r="AM545" s="277"/>
      <c r="AN545" s="277"/>
      <c r="AO545" s="277"/>
      <c r="AP545" s="277"/>
      <c r="AQ545" s="277"/>
      <c r="AR545" s="277"/>
      <c r="AS545" s="277"/>
      <c r="AT545" s="277"/>
      <c r="AU545" s="277"/>
      <c r="AV545" s="277"/>
      <c r="AW545" s="277"/>
      <c r="AX545" s="277"/>
      <c r="AY545" s="277"/>
      <c r="AZ545" s="277"/>
      <c r="BA545" s="277"/>
      <c r="BB545" s="277"/>
      <c r="BC545" s="277"/>
      <c r="BD545" s="277"/>
      <c r="BE545" s="277"/>
      <c r="BF545" s="277"/>
      <c r="BG545" s="277"/>
      <c r="BH545" s="277"/>
      <c r="BI545" s="277"/>
      <c r="BJ545" s="277"/>
      <c r="BK545" s="277"/>
      <c r="BL545" s="277"/>
      <c r="BM545" s="277"/>
      <c r="BN545" s="277"/>
      <c r="BO545" s="277"/>
      <c r="BP545" s="277"/>
      <c r="BQ545" s="277"/>
      <c r="BR545" s="277"/>
      <c r="BS545" s="277"/>
      <c r="BT545" s="277"/>
      <c r="BU545" s="277"/>
      <c r="BV545" s="277"/>
      <c r="BW545" s="277"/>
      <c r="BX545" s="277"/>
      <c r="BY545" s="277"/>
      <c r="BZ545" s="277"/>
      <c r="CA545" s="277"/>
      <c r="CB545" s="277"/>
      <c r="CC545" s="277"/>
      <c r="CD545" s="277"/>
      <c r="CE545" s="277"/>
      <c r="CF545" s="277"/>
      <c r="CG545" s="277"/>
      <c r="CH545" s="277"/>
      <c r="CI545" s="277"/>
      <c r="CJ545" s="277"/>
      <c r="CK545" s="277"/>
      <c r="CL545" s="277"/>
      <c r="CM545" s="277"/>
      <c r="CN545" s="277"/>
      <c r="CO545" s="277"/>
      <c r="CP545" s="277"/>
      <c r="CQ545" s="277"/>
      <c r="CR545" s="277"/>
      <c r="CS545" s="277"/>
      <c r="CT545" s="277"/>
      <c r="CU545" s="277"/>
      <c r="CV545" s="277"/>
      <c r="CW545" s="277"/>
      <c r="CX545" s="277"/>
      <c r="CY545" s="277"/>
      <c r="CZ545" s="277"/>
      <c r="DA545" s="277"/>
      <c r="DB545" s="277"/>
    </row>
    <row r="546" spans="1:106" s="293" customFormat="1" ht="25.5">
      <c r="A546" s="271">
        <v>349</v>
      </c>
      <c r="B546" s="271"/>
      <c r="C546" s="271" t="s">
        <v>6427</v>
      </c>
      <c r="D546" s="271" t="s">
        <v>5598</v>
      </c>
      <c r="E546" s="271" t="s">
        <v>6428</v>
      </c>
      <c r="F546" s="271" t="s">
        <v>6429</v>
      </c>
      <c r="G546" s="271" t="s">
        <v>3748</v>
      </c>
      <c r="H546" s="271">
        <v>812</v>
      </c>
      <c r="I546" s="271"/>
      <c r="J546" s="271"/>
      <c r="K546" s="272">
        <v>43178</v>
      </c>
      <c r="L546" s="271" t="s">
        <v>6430</v>
      </c>
      <c r="M546" s="271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  <c r="X546" s="277"/>
      <c r="Y546" s="277"/>
      <c r="Z546" s="277"/>
      <c r="AA546" s="277"/>
      <c r="AB546" s="277"/>
      <c r="AC546" s="277"/>
      <c r="AD546" s="277"/>
      <c r="AE546" s="277"/>
      <c r="AF546" s="277"/>
      <c r="AG546" s="277"/>
      <c r="AH546" s="277"/>
      <c r="AI546" s="277"/>
      <c r="AJ546" s="277"/>
      <c r="AK546" s="277"/>
      <c r="AL546" s="277"/>
      <c r="AM546" s="277"/>
      <c r="AN546" s="277"/>
      <c r="AO546" s="277"/>
      <c r="AP546" s="277"/>
      <c r="AQ546" s="277"/>
      <c r="AR546" s="277"/>
      <c r="AS546" s="277"/>
      <c r="AT546" s="277"/>
      <c r="AU546" s="277"/>
      <c r="AV546" s="277"/>
      <c r="AW546" s="277"/>
      <c r="AX546" s="277"/>
      <c r="AY546" s="277"/>
      <c r="AZ546" s="277"/>
      <c r="BA546" s="277"/>
      <c r="BB546" s="277"/>
      <c r="BC546" s="277"/>
      <c r="BD546" s="277"/>
      <c r="BE546" s="277"/>
      <c r="BF546" s="277"/>
      <c r="BG546" s="277"/>
      <c r="BH546" s="277"/>
      <c r="BI546" s="277"/>
      <c r="BJ546" s="277"/>
      <c r="BK546" s="277"/>
      <c r="BL546" s="277"/>
      <c r="BM546" s="277"/>
      <c r="BN546" s="277"/>
      <c r="BO546" s="277"/>
      <c r="BP546" s="277"/>
      <c r="BQ546" s="277"/>
      <c r="BR546" s="277"/>
      <c r="BS546" s="277"/>
      <c r="BT546" s="277"/>
      <c r="BU546" s="277"/>
      <c r="BV546" s="277"/>
      <c r="BW546" s="277"/>
      <c r="BX546" s="277"/>
      <c r="BY546" s="277"/>
      <c r="BZ546" s="277"/>
      <c r="CA546" s="277"/>
      <c r="CB546" s="277"/>
      <c r="CC546" s="277"/>
      <c r="CD546" s="277"/>
      <c r="CE546" s="277"/>
      <c r="CF546" s="277"/>
      <c r="CG546" s="277"/>
      <c r="CH546" s="277"/>
      <c r="CI546" s="277"/>
      <c r="CJ546" s="277"/>
      <c r="CK546" s="277"/>
      <c r="CL546" s="277"/>
      <c r="CM546" s="277"/>
      <c r="CN546" s="277"/>
      <c r="CO546" s="277"/>
      <c r="CP546" s="277"/>
      <c r="CQ546" s="277"/>
      <c r="CR546" s="277"/>
      <c r="CS546" s="277"/>
      <c r="CT546" s="277"/>
      <c r="CU546" s="277"/>
      <c r="CV546" s="277"/>
      <c r="CW546" s="277"/>
      <c r="CX546" s="277"/>
      <c r="CY546" s="277"/>
      <c r="CZ546" s="277"/>
      <c r="DA546" s="277"/>
      <c r="DB546" s="277"/>
    </row>
    <row r="547" spans="1:106" s="293" customFormat="1" ht="12.75">
      <c r="A547" s="271">
        <v>350</v>
      </c>
      <c r="B547" s="271"/>
      <c r="C547" s="271" t="s">
        <v>6431</v>
      </c>
      <c r="D547" s="271"/>
      <c r="E547" s="271"/>
      <c r="F547" s="271"/>
      <c r="G547" s="271"/>
      <c r="H547" s="271"/>
      <c r="I547" s="271"/>
      <c r="J547" s="271"/>
      <c r="K547" s="271"/>
      <c r="L547" s="271"/>
      <c r="M547" s="271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  <c r="AA547" s="277"/>
      <c r="AB547" s="277"/>
      <c r="AC547" s="277"/>
      <c r="AD547" s="277"/>
      <c r="AE547" s="277"/>
      <c r="AF547" s="277"/>
      <c r="AG547" s="277"/>
      <c r="AH547" s="277"/>
      <c r="AI547" s="277"/>
      <c r="AJ547" s="277"/>
      <c r="AK547" s="277"/>
      <c r="AL547" s="277"/>
      <c r="AM547" s="277"/>
      <c r="AN547" s="277"/>
      <c r="AO547" s="277"/>
      <c r="AP547" s="277"/>
      <c r="AQ547" s="277"/>
      <c r="AR547" s="277"/>
      <c r="AS547" s="277"/>
      <c r="AT547" s="277"/>
      <c r="AU547" s="277"/>
      <c r="AV547" s="277"/>
      <c r="AW547" s="277"/>
      <c r="AX547" s="277"/>
      <c r="AY547" s="277"/>
      <c r="AZ547" s="277"/>
      <c r="BA547" s="277"/>
      <c r="BB547" s="277"/>
      <c r="BC547" s="277"/>
      <c r="BD547" s="277"/>
      <c r="BE547" s="277"/>
      <c r="BF547" s="277"/>
      <c r="BG547" s="277"/>
      <c r="BH547" s="277"/>
      <c r="BI547" s="277"/>
      <c r="BJ547" s="277"/>
      <c r="BK547" s="277"/>
      <c r="BL547" s="277"/>
      <c r="BM547" s="277"/>
      <c r="BN547" s="277"/>
      <c r="BO547" s="277"/>
      <c r="BP547" s="277"/>
      <c r="BQ547" s="277"/>
      <c r="BR547" s="277"/>
      <c r="BS547" s="277"/>
      <c r="BT547" s="277"/>
      <c r="BU547" s="277"/>
      <c r="BV547" s="277"/>
      <c r="BW547" s="277"/>
      <c r="BX547" s="277"/>
      <c r="BY547" s="277"/>
      <c r="BZ547" s="277"/>
      <c r="CA547" s="277"/>
      <c r="CB547" s="277"/>
      <c r="CC547" s="277"/>
      <c r="CD547" s="277"/>
      <c r="CE547" s="277"/>
      <c r="CF547" s="277"/>
      <c r="CG547" s="277"/>
      <c r="CH547" s="277"/>
      <c r="CI547" s="277"/>
      <c r="CJ547" s="277"/>
      <c r="CK547" s="277"/>
      <c r="CL547" s="277"/>
      <c r="CM547" s="277"/>
      <c r="CN547" s="277"/>
      <c r="CO547" s="277"/>
      <c r="CP547" s="277"/>
      <c r="CQ547" s="277"/>
      <c r="CR547" s="277"/>
      <c r="CS547" s="277"/>
      <c r="CT547" s="277"/>
      <c r="CU547" s="277"/>
      <c r="CV547" s="277"/>
      <c r="CW547" s="277"/>
      <c r="CX547" s="277"/>
      <c r="CY547" s="277"/>
      <c r="CZ547" s="277"/>
      <c r="DA547" s="277"/>
      <c r="DB547" s="277"/>
    </row>
    <row r="548" spans="1:106" s="293" customFormat="1" ht="25.5">
      <c r="A548" s="271">
        <v>351</v>
      </c>
      <c r="B548" s="271"/>
      <c r="C548" s="271" t="s">
        <v>6432</v>
      </c>
      <c r="D548" s="271" t="s">
        <v>5598</v>
      </c>
      <c r="E548" s="271" t="s">
        <v>6020</v>
      </c>
      <c r="F548" s="271" t="s">
        <v>6433</v>
      </c>
      <c r="G548" s="271" t="s">
        <v>4392</v>
      </c>
      <c r="H548" s="271">
        <v>2900</v>
      </c>
      <c r="I548" s="271"/>
      <c r="J548" s="271"/>
      <c r="K548" s="272">
        <v>43178</v>
      </c>
      <c r="L548" s="271" t="s">
        <v>6434</v>
      </c>
      <c r="M548" s="271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  <c r="AA548" s="277"/>
      <c r="AB548" s="277"/>
      <c r="AC548" s="277"/>
      <c r="AD548" s="277"/>
      <c r="AE548" s="277"/>
      <c r="AF548" s="277"/>
      <c r="AG548" s="277"/>
      <c r="AH548" s="277"/>
      <c r="AI548" s="277"/>
      <c r="AJ548" s="277"/>
      <c r="AK548" s="277"/>
      <c r="AL548" s="277"/>
      <c r="AM548" s="277"/>
      <c r="AN548" s="277"/>
      <c r="AO548" s="277"/>
      <c r="AP548" s="277"/>
      <c r="AQ548" s="277"/>
      <c r="AR548" s="277"/>
      <c r="AS548" s="277"/>
      <c r="AT548" s="277"/>
      <c r="AU548" s="277"/>
      <c r="AV548" s="277"/>
      <c r="AW548" s="277"/>
      <c r="AX548" s="277"/>
      <c r="AY548" s="277"/>
      <c r="AZ548" s="277"/>
      <c r="BA548" s="277"/>
      <c r="BB548" s="277"/>
      <c r="BC548" s="277"/>
      <c r="BD548" s="277"/>
      <c r="BE548" s="277"/>
      <c r="BF548" s="277"/>
      <c r="BG548" s="277"/>
      <c r="BH548" s="277"/>
      <c r="BI548" s="277"/>
      <c r="BJ548" s="277"/>
      <c r="BK548" s="277"/>
      <c r="BL548" s="277"/>
      <c r="BM548" s="277"/>
      <c r="BN548" s="277"/>
      <c r="BO548" s="277"/>
      <c r="BP548" s="277"/>
      <c r="BQ548" s="277"/>
      <c r="BR548" s="277"/>
      <c r="BS548" s="277"/>
      <c r="BT548" s="277"/>
      <c r="BU548" s="277"/>
      <c r="BV548" s="277"/>
      <c r="BW548" s="277"/>
      <c r="BX548" s="277"/>
      <c r="BY548" s="277"/>
      <c r="BZ548" s="277"/>
      <c r="CA548" s="277"/>
      <c r="CB548" s="277"/>
      <c r="CC548" s="277"/>
      <c r="CD548" s="277"/>
      <c r="CE548" s="277"/>
      <c r="CF548" s="277"/>
      <c r="CG548" s="277"/>
      <c r="CH548" s="277"/>
      <c r="CI548" s="277"/>
      <c r="CJ548" s="277"/>
      <c r="CK548" s="277"/>
      <c r="CL548" s="277"/>
      <c r="CM548" s="277"/>
      <c r="CN548" s="277"/>
      <c r="CO548" s="277"/>
      <c r="CP548" s="277"/>
      <c r="CQ548" s="277"/>
      <c r="CR548" s="277"/>
      <c r="CS548" s="277"/>
      <c r="CT548" s="277"/>
      <c r="CU548" s="277"/>
      <c r="CV548" s="277"/>
      <c r="CW548" s="277"/>
      <c r="CX548" s="277"/>
      <c r="CY548" s="277"/>
      <c r="CZ548" s="277"/>
      <c r="DA548" s="277"/>
      <c r="DB548" s="277"/>
    </row>
    <row r="549" spans="1:106" s="293" customFormat="1" ht="25.5">
      <c r="A549" s="271">
        <v>352</v>
      </c>
      <c r="B549" s="271"/>
      <c r="C549" s="271" t="s">
        <v>2698</v>
      </c>
      <c r="D549" s="271" t="s">
        <v>5598</v>
      </c>
      <c r="E549" s="271" t="s">
        <v>6435</v>
      </c>
      <c r="F549" s="271" t="s">
        <v>6436</v>
      </c>
      <c r="G549" s="271" t="s">
        <v>3748</v>
      </c>
      <c r="H549" s="271">
        <v>792</v>
      </c>
      <c r="I549" s="271"/>
      <c r="J549" s="271"/>
      <c r="K549" s="272">
        <v>43175</v>
      </c>
      <c r="L549" s="271" t="s">
        <v>6437</v>
      </c>
      <c r="M549" s="271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  <c r="X549" s="277"/>
      <c r="Y549" s="277"/>
      <c r="Z549" s="277"/>
      <c r="AA549" s="277"/>
      <c r="AB549" s="277"/>
      <c r="AC549" s="277"/>
      <c r="AD549" s="277"/>
      <c r="AE549" s="277"/>
      <c r="AF549" s="277"/>
      <c r="AG549" s="277"/>
      <c r="AH549" s="277"/>
      <c r="AI549" s="277"/>
      <c r="AJ549" s="277"/>
      <c r="AK549" s="277"/>
      <c r="AL549" s="277"/>
      <c r="AM549" s="277"/>
      <c r="AN549" s="277"/>
      <c r="AO549" s="277"/>
      <c r="AP549" s="277"/>
      <c r="AQ549" s="277"/>
      <c r="AR549" s="277"/>
      <c r="AS549" s="277"/>
      <c r="AT549" s="277"/>
      <c r="AU549" s="277"/>
      <c r="AV549" s="277"/>
      <c r="AW549" s="277"/>
      <c r="AX549" s="277"/>
      <c r="AY549" s="277"/>
      <c r="AZ549" s="277"/>
      <c r="BA549" s="277"/>
      <c r="BB549" s="277"/>
      <c r="BC549" s="277"/>
      <c r="BD549" s="277"/>
      <c r="BE549" s="277"/>
      <c r="BF549" s="277"/>
      <c r="BG549" s="277"/>
      <c r="BH549" s="277"/>
      <c r="BI549" s="277"/>
      <c r="BJ549" s="277"/>
      <c r="BK549" s="277"/>
      <c r="BL549" s="277"/>
      <c r="BM549" s="277"/>
      <c r="BN549" s="277"/>
      <c r="BO549" s="277"/>
      <c r="BP549" s="277"/>
      <c r="BQ549" s="277"/>
      <c r="BR549" s="277"/>
      <c r="BS549" s="277"/>
      <c r="BT549" s="277"/>
      <c r="BU549" s="277"/>
      <c r="BV549" s="277"/>
      <c r="BW549" s="277"/>
      <c r="BX549" s="277"/>
      <c r="BY549" s="277"/>
      <c r="BZ549" s="277"/>
      <c r="CA549" s="277"/>
      <c r="CB549" s="277"/>
      <c r="CC549" s="277"/>
      <c r="CD549" s="277"/>
      <c r="CE549" s="277"/>
      <c r="CF549" s="277"/>
      <c r="CG549" s="277"/>
      <c r="CH549" s="277"/>
      <c r="CI549" s="277"/>
      <c r="CJ549" s="277"/>
      <c r="CK549" s="277"/>
      <c r="CL549" s="277"/>
      <c r="CM549" s="277"/>
      <c r="CN549" s="277"/>
      <c r="CO549" s="277"/>
      <c r="CP549" s="277"/>
      <c r="CQ549" s="277"/>
      <c r="CR549" s="277"/>
      <c r="CS549" s="277"/>
      <c r="CT549" s="277"/>
      <c r="CU549" s="277"/>
      <c r="CV549" s="277"/>
      <c r="CW549" s="277"/>
      <c r="CX549" s="277"/>
      <c r="CY549" s="277"/>
      <c r="CZ549" s="277"/>
      <c r="DA549" s="277"/>
      <c r="DB549" s="277"/>
    </row>
    <row r="550" spans="1:106" s="293" customFormat="1" ht="25.5">
      <c r="A550" s="271">
        <v>353</v>
      </c>
      <c r="B550" s="271"/>
      <c r="C550" s="271" t="s">
        <v>6438</v>
      </c>
      <c r="D550" s="271" t="s">
        <v>5598</v>
      </c>
      <c r="E550" s="271" t="s">
        <v>6439</v>
      </c>
      <c r="F550" s="271" t="s">
        <v>6440</v>
      </c>
      <c r="G550" s="271" t="s">
        <v>3748</v>
      </c>
      <c r="H550" s="271">
        <v>5543</v>
      </c>
      <c r="I550" s="271"/>
      <c r="J550" s="271"/>
      <c r="K550" s="272">
        <v>43178</v>
      </c>
      <c r="L550" s="271" t="s">
        <v>6441</v>
      </c>
      <c r="M550" s="271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  <c r="X550" s="277"/>
      <c r="Y550" s="277"/>
      <c r="Z550" s="277"/>
      <c r="AA550" s="277"/>
      <c r="AB550" s="277"/>
      <c r="AC550" s="277"/>
      <c r="AD550" s="277"/>
      <c r="AE550" s="277"/>
      <c r="AF550" s="277"/>
      <c r="AG550" s="277"/>
      <c r="AH550" s="277"/>
      <c r="AI550" s="277"/>
      <c r="AJ550" s="277"/>
      <c r="AK550" s="277"/>
      <c r="AL550" s="277"/>
      <c r="AM550" s="277"/>
      <c r="AN550" s="277"/>
      <c r="AO550" s="277"/>
      <c r="AP550" s="277"/>
      <c r="AQ550" s="277"/>
      <c r="AR550" s="277"/>
      <c r="AS550" s="277"/>
      <c r="AT550" s="277"/>
      <c r="AU550" s="277"/>
      <c r="AV550" s="277"/>
      <c r="AW550" s="277"/>
      <c r="AX550" s="277"/>
      <c r="AY550" s="277"/>
      <c r="AZ550" s="277"/>
      <c r="BA550" s="277"/>
      <c r="BB550" s="277"/>
      <c r="BC550" s="277"/>
      <c r="BD550" s="277"/>
      <c r="BE550" s="277"/>
      <c r="BF550" s="277"/>
      <c r="BG550" s="277"/>
      <c r="BH550" s="277"/>
      <c r="BI550" s="277"/>
      <c r="BJ550" s="277"/>
      <c r="BK550" s="277"/>
      <c r="BL550" s="277"/>
      <c r="BM550" s="277"/>
      <c r="BN550" s="277"/>
      <c r="BO550" s="277"/>
      <c r="BP550" s="277"/>
      <c r="BQ550" s="277"/>
      <c r="BR550" s="277"/>
      <c r="BS550" s="277"/>
      <c r="BT550" s="277"/>
      <c r="BU550" s="277"/>
      <c r="BV550" s="277"/>
      <c r="BW550" s="277"/>
      <c r="BX550" s="277"/>
      <c r="BY550" s="277"/>
      <c r="BZ550" s="277"/>
      <c r="CA550" s="277"/>
      <c r="CB550" s="277"/>
      <c r="CC550" s="277"/>
      <c r="CD550" s="277"/>
      <c r="CE550" s="277"/>
      <c r="CF550" s="277"/>
      <c r="CG550" s="277"/>
      <c r="CH550" s="277"/>
      <c r="CI550" s="277"/>
      <c r="CJ550" s="277"/>
      <c r="CK550" s="277"/>
      <c r="CL550" s="277"/>
      <c r="CM550" s="277"/>
      <c r="CN550" s="277"/>
      <c r="CO550" s="277"/>
      <c r="CP550" s="277"/>
      <c r="CQ550" s="277"/>
      <c r="CR550" s="277"/>
      <c r="CS550" s="277"/>
      <c r="CT550" s="277"/>
      <c r="CU550" s="277"/>
      <c r="CV550" s="277"/>
      <c r="CW550" s="277"/>
      <c r="CX550" s="277"/>
      <c r="CY550" s="277"/>
      <c r="CZ550" s="277"/>
      <c r="DA550" s="277"/>
      <c r="DB550" s="277"/>
    </row>
    <row r="551" spans="1:106" s="293" customFormat="1" ht="25.5">
      <c r="A551" s="271">
        <v>354</v>
      </c>
      <c r="B551" s="271"/>
      <c r="C551" s="282" t="s">
        <v>6442</v>
      </c>
      <c r="D551" s="282" t="s">
        <v>3442</v>
      </c>
      <c r="E551" s="282" t="s">
        <v>6443</v>
      </c>
      <c r="F551" s="282" t="s">
        <v>6444</v>
      </c>
      <c r="G551" s="282" t="s">
        <v>977</v>
      </c>
      <c r="H551" s="282">
        <v>4500</v>
      </c>
      <c r="I551" s="271"/>
      <c r="J551" s="271"/>
      <c r="K551" s="272">
        <v>43181</v>
      </c>
      <c r="L551" s="282" t="s">
        <v>6445</v>
      </c>
      <c r="M551" s="271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  <c r="X551" s="277"/>
      <c r="Y551" s="277"/>
      <c r="Z551" s="277"/>
      <c r="AA551" s="277"/>
      <c r="AB551" s="277"/>
      <c r="AC551" s="277"/>
      <c r="AD551" s="277"/>
      <c r="AE551" s="277"/>
      <c r="AF551" s="277"/>
      <c r="AG551" s="277"/>
      <c r="AH551" s="277"/>
      <c r="AI551" s="277"/>
      <c r="AJ551" s="277"/>
      <c r="AK551" s="277"/>
      <c r="AL551" s="277"/>
      <c r="AM551" s="277"/>
      <c r="AN551" s="277"/>
      <c r="AO551" s="277"/>
      <c r="AP551" s="277"/>
      <c r="AQ551" s="277"/>
      <c r="AR551" s="277"/>
      <c r="AS551" s="277"/>
      <c r="AT551" s="277"/>
      <c r="AU551" s="277"/>
      <c r="AV551" s="277"/>
      <c r="AW551" s="277"/>
      <c r="AX551" s="277"/>
      <c r="AY551" s="277"/>
      <c r="AZ551" s="277"/>
      <c r="BA551" s="277"/>
      <c r="BB551" s="277"/>
      <c r="BC551" s="277"/>
      <c r="BD551" s="277"/>
      <c r="BE551" s="277"/>
      <c r="BF551" s="277"/>
      <c r="BG551" s="277"/>
      <c r="BH551" s="277"/>
      <c r="BI551" s="277"/>
      <c r="BJ551" s="277"/>
      <c r="BK551" s="277"/>
      <c r="BL551" s="277"/>
      <c r="BM551" s="277"/>
      <c r="BN551" s="277"/>
      <c r="BO551" s="277"/>
      <c r="BP551" s="277"/>
      <c r="BQ551" s="277"/>
      <c r="BR551" s="277"/>
      <c r="BS551" s="277"/>
      <c r="BT551" s="277"/>
      <c r="BU551" s="277"/>
      <c r="BV551" s="277"/>
      <c r="BW551" s="277"/>
      <c r="BX551" s="277"/>
      <c r="BY551" s="277"/>
      <c r="BZ551" s="277"/>
      <c r="CA551" s="277"/>
      <c r="CB551" s="277"/>
      <c r="CC551" s="277"/>
      <c r="CD551" s="277"/>
      <c r="CE551" s="277"/>
      <c r="CF551" s="277"/>
      <c r="CG551" s="277"/>
      <c r="CH551" s="277"/>
      <c r="CI551" s="277"/>
      <c r="CJ551" s="277"/>
      <c r="CK551" s="277"/>
      <c r="CL551" s="277"/>
      <c r="CM551" s="277"/>
      <c r="CN551" s="277"/>
      <c r="CO551" s="277"/>
      <c r="CP551" s="277"/>
      <c r="CQ551" s="277"/>
      <c r="CR551" s="277"/>
      <c r="CS551" s="277"/>
      <c r="CT551" s="277"/>
      <c r="CU551" s="277"/>
      <c r="CV551" s="277"/>
      <c r="CW551" s="277"/>
      <c r="CX551" s="277"/>
      <c r="CY551" s="277"/>
      <c r="CZ551" s="277"/>
      <c r="DA551" s="277"/>
      <c r="DB551" s="277"/>
    </row>
    <row r="552" spans="1:106" s="293" customFormat="1" ht="25.5">
      <c r="A552" s="271">
        <v>355</v>
      </c>
      <c r="B552" s="271"/>
      <c r="C552" s="282" t="s">
        <v>6119</v>
      </c>
      <c r="D552" s="282" t="s">
        <v>6446</v>
      </c>
      <c r="E552" s="282" t="s">
        <v>6120</v>
      </c>
      <c r="F552" s="282" t="s">
        <v>6447</v>
      </c>
      <c r="G552" s="282" t="s">
        <v>5903</v>
      </c>
      <c r="H552" s="282" t="s">
        <v>6448</v>
      </c>
      <c r="I552" s="271"/>
      <c r="J552" s="271"/>
      <c r="K552" s="272">
        <v>43182</v>
      </c>
      <c r="L552" s="282" t="s">
        <v>6449</v>
      </c>
      <c r="M552" s="271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  <c r="X552" s="277"/>
      <c r="Y552" s="277"/>
      <c r="Z552" s="277"/>
      <c r="AA552" s="277"/>
      <c r="AB552" s="277"/>
      <c r="AC552" s="277"/>
      <c r="AD552" s="277"/>
      <c r="AE552" s="277"/>
      <c r="AF552" s="277"/>
      <c r="AG552" s="277"/>
      <c r="AH552" s="277"/>
      <c r="AI552" s="277"/>
      <c r="AJ552" s="277"/>
      <c r="AK552" s="277"/>
      <c r="AL552" s="277"/>
      <c r="AM552" s="277"/>
      <c r="AN552" s="277"/>
      <c r="AO552" s="277"/>
      <c r="AP552" s="277"/>
      <c r="AQ552" s="277"/>
      <c r="AR552" s="277"/>
      <c r="AS552" s="277"/>
      <c r="AT552" s="277"/>
      <c r="AU552" s="277"/>
      <c r="AV552" s="277"/>
      <c r="AW552" s="277"/>
      <c r="AX552" s="277"/>
      <c r="AY552" s="277"/>
      <c r="AZ552" s="277"/>
      <c r="BA552" s="277"/>
      <c r="BB552" s="277"/>
      <c r="BC552" s="277"/>
      <c r="BD552" s="277"/>
      <c r="BE552" s="277"/>
      <c r="BF552" s="277"/>
      <c r="BG552" s="277"/>
      <c r="BH552" s="277"/>
      <c r="BI552" s="277"/>
      <c r="BJ552" s="277"/>
      <c r="BK552" s="277"/>
      <c r="BL552" s="277"/>
      <c r="BM552" s="277"/>
      <c r="BN552" s="277"/>
      <c r="BO552" s="277"/>
      <c r="BP552" s="277"/>
      <c r="BQ552" s="277"/>
      <c r="BR552" s="277"/>
      <c r="BS552" s="277"/>
      <c r="BT552" s="277"/>
      <c r="BU552" s="277"/>
      <c r="BV552" s="277"/>
      <c r="BW552" s="277"/>
      <c r="BX552" s="277"/>
      <c r="BY552" s="277"/>
      <c r="BZ552" s="277"/>
      <c r="CA552" s="277"/>
      <c r="CB552" s="277"/>
      <c r="CC552" s="277"/>
      <c r="CD552" s="277"/>
      <c r="CE552" s="277"/>
      <c r="CF552" s="277"/>
      <c r="CG552" s="277"/>
      <c r="CH552" s="277"/>
      <c r="CI552" s="277"/>
      <c r="CJ552" s="277"/>
      <c r="CK552" s="277"/>
      <c r="CL552" s="277"/>
      <c r="CM552" s="277"/>
      <c r="CN552" s="277"/>
      <c r="CO552" s="277"/>
      <c r="CP552" s="277"/>
      <c r="CQ552" s="277"/>
      <c r="CR552" s="277"/>
      <c r="CS552" s="277"/>
      <c r="CT552" s="277"/>
      <c r="CU552" s="277"/>
      <c r="CV552" s="277"/>
      <c r="CW552" s="277"/>
      <c r="CX552" s="277"/>
      <c r="CY552" s="277"/>
      <c r="CZ552" s="277"/>
      <c r="DA552" s="277"/>
      <c r="DB552" s="277"/>
    </row>
    <row r="553" spans="1:106" s="293" customFormat="1" ht="25.5">
      <c r="A553" s="271">
        <v>358</v>
      </c>
      <c r="B553" s="271"/>
      <c r="C553" s="282" t="s">
        <v>6450</v>
      </c>
      <c r="D553" s="282" t="s">
        <v>5528</v>
      </c>
      <c r="E553" s="282" t="s">
        <v>6451</v>
      </c>
      <c r="F553" s="282" t="s">
        <v>6452</v>
      </c>
      <c r="G553" s="282" t="s">
        <v>977</v>
      </c>
      <c r="H553" s="282">
        <v>10000</v>
      </c>
      <c r="I553" s="271"/>
      <c r="J553" s="271"/>
      <c r="K553" s="272">
        <v>43256</v>
      </c>
      <c r="L553" s="282" t="s">
        <v>6453</v>
      </c>
      <c r="M553" s="271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  <c r="X553" s="277"/>
      <c r="Y553" s="277"/>
      <c r="Z553" s="277"/>
      <c r="AA553" s="277"/>
      <c r="AB553" s="277"/>
      <c r="AC553" s="277"/>
      <c r="AD553" s="277"/>
      <c r="AE553" s="277"/>
      <c r="AF553" s="277"/>
      <c r="AG553" s="277"/>
      <c r="AH553" s="277"/>
      <c r="AI553" s="277"/>
      <c r="AJ553" s="277"/>
      <c r="AK553" s="277"/>
      <c r="AL553" s="277"/>
      <c r="AM553" s="277"/>
      <c r="AN553" s="277"/>
      <c r="AO553" s="277"/>
      <c r="AP553" s="277"/>
      <c r="AQ553" s="277"/>
      <c r="AR553" s="277"/>
      <c r="AS553" s="277"/>
      <c r="AT553" s="277"/>
      <c r="AU553" s="277"/>
      <c r="AV553" s="277"/>
      <c r="AW553" s="277"/>
      <c r="AX553" s="277"/>
      <c r="AY553" s="277"/>
      <c r="AZ553" s="277"/>
      <c r="BA553" s="277"/>
      <c r="BB553" s="277"/>
      <c r="BC553" s="277"/>
      <c r="BD553" s="277"/>
      <c r="BE553" s="277"/>
      <c r="BF553" s="277"/>
      <c r="BG553" s="277"/>
      <c r="BH553" s="277"/>
      <c r="BI553" s="277"/>
      <c r="BJ553" s="277"/>
      <c r="BK553" s="277"/>
      <c r="BL553" s="277"/>
      <c r="BM553" s="277"/>
      <c r="BN553" s="277"/>
      <c r="BO553" s="277"/>
      <c r="BP553" s="277"/>
      <c r="BQ553" s="277"/>
      <c r="BR553" s="277"/>
      <c r="BS553" s="277"/>
      <c r="BT553" s="277"/>
      <c r="BU553" s="277"/>
      <c r="BV553" s="277"/>
      <c r="BW553" s="277"/>
      <c r="BX553" s="277"/>
      <c r="BY553" s="277"/>
      <c r="BZ553" s="277"/>
      <c r="CA553" s="277"/>
      <c r="CB553" s="277"/>
      <c r="CC553" s="277"/>
      <c r="CD553" s="277"/>
      <c r="CE553" s="277"/>
      <c r="CF553" s="277"/>
      <c r="CG553" s="277"/>
      <c r="CH553" s="277"/>
      <c r="CI553" s="277"/>
      <c r="CJ553" s="277"/>
      <c r="CK553" s="277"/>
      <c r="CL553" s="277"/>
      <c r="CM553" s="277"/>
      <c r="CN553" s="277"/>
      <c r="CO553" s="277"/>
      <c r="CP553" s="277"/>
      <c r="CQ553" s="277"/>
      <c r="CR553" s="277"/>
      <c r="CS553" s="277"/>
      <c r="CT553" s="277"/>
      <c r="CU553" s="277"/>
      <c r="CV553" s="277"/>
      <c r="CW553" s="277"/>
      <c r="CX553" s="277"/>
      <c r="CY553" s="277"/>
      <c r="CZ553" s="277"/>
      <c r="DA553" s="277"/>
      <c r="DB553" s="277"/>
    </row>
    <row r="554" spans="1:106" s="293" customFormat="1" ht="25.5">
      <c r="A554" s="271">
        <v>359</v>
      </c>
      <c r="B554" s="271"/>
      <c r="C554" s="282" t="s">
        <v>6454</v>
      </c>
      <c r="D554" s="282" t="s">
        <v>5528</v>
      </c>
      <c r="E554" s="282" t="s">
        <v>6455</v>
      </c>
      <c r="F554" s="282" t="s">
        <v>6456</v>
      </c>
      <c r="G554" s="282" t="s">
        <v>977</v>
      </c>
      <c r="H554" s="282">
        <v>4000</v>
      </c>
      <c r="I554" s="271"/>
      <c r="J554" s="271"/>
      <c r="K554" s="272">
        <v>43256</v>
      </c>
      <c r="L554" s="282" t="s">
        <v>6457</v>
      </c>
      <c r="M554" s="271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  <c r="X554" s="277"/>
      <c r="Y554" s="277"/>
      <c r="Z554" s="277"/>
      <c r="AA554" s="277"/>
      <c r="AB554" s="277"/>
      <c r="AC554" s="277"/>
      <c r="AD554" s="277"/>
      <c r="AE554" s="277"/>
      <c r="AF554" s="277"/>
      <c r="AG554" s="277"/>
      <c r="AH554" s="277"/>
      <c r="AI554" s="277"/>
      <c r="AJ554" s="277"/>
      <c r="AK554" s="277"/>
      <c r="AL554" s="277"/>
      <c r="AM554" s="277"/>
      <c r="AN554" s="277"/>
      <c r="AO554" s="277"/>
      <c r="AP554" s="277"/>
      <c r="AQ554" s="277"/>
      <c r="AR554" s="277"/>
      <c r="AS554" s="277"/>
      <c r="AT554" s="277"/>
      <c r="AU554" s="277"/>
      <c r="AV554" s="277"/>
      <c r="AW554" s="277"/>
      <c r="AX554" s="277"/>
      <c r="AY554" s="277"/>
      <c r="AZ554" s="277"/>
      <c r="BA554" s="277"/>
      <c r="BB554" s="277"/>
      <c r="BC554" s="277"/>
      <c r="BD554" s="277"/>
      <c r="BE554" s="277"/>
      <c r="BF554" s="277"/>
      <c r="BG554" s="277"/>
      <c r="BH554" s="277"/>
      <c r="BI554" s="277"/>
      <c r="BJ554" s="277"/>
      <c r="BK554" s="277"/>
      <c r="BL554" s="277"/>
      <c r="BM554" s="277"/>
      <c r="BN554" s="277"/>
      <c r="BO554" s="277"/>
      <c r="BP554" s="277"/>
      <c r="BQ554" s="277"/>
      <c r="BR554" s="277"/>
      <c r="BS554" s="277"/>
      <c r="BT554" s="277"/>
      <c r="BU554" s="277"/>
      <c r="BV554" s="277"/>
      <c r="BW554" s="277"/>
      <c r="BX554" s="277"/>
      <c r="BY554" s="277"/>
      <c r="BZ554" s="277"/>
      <c r="CA554" s="277"/>
      <c r="CB554" s="277"/>
      <c r="CC554" s="277"/>
      <c r="CD554" s="277"/>
      <c r="CE554" s="277"/>
      <c r="CF554" s="277"/>
      <c r="CG554" s="277"/>
      <c r="CH554" s="277"/>
      <c r="CI554" s="277"/>
      <c r="CJ554" s="277"/>
      <c r="CK554" s="277"/>
      <c r="CL554" s="277"/>
      <c r="CM554" s="277"/>
      <c r="CN554" s="277"/>
      <c r="CO554" s="277"/>
      <c r="CP554" s="277"/>
      <c r="CQ554" s="277"/>
      <c r="CR554" s="277"/>
      <c r="CS554" s="277"/>
      <c r="CT554" s="277"/>
      <c r="CU554" s="277"/>
      <c r="CV554" s="277"/>
      <c r="CW554" s="277"/>
      <c r="CX554" s="277"/>
      <c r="CY554" s="277"/>
      <c r="CZ554" s="277"/>
      <c r="DA554" s="277"/>
      <c r="DB554" s="277"/>
    </row>
    <row r="555" spans="1:106" s="293" customFormat="1" ht="25.5">
      <c r="A555" s="271">
        <v>360</v>
      </c>
      <c r="B555" s="271"/>
      <c r="C555" s="282" t="s">
        <v>6458</v>
      </c>
      <c r="D555" s="282" t="s">
        <v>5622</v>
      </c>
      <c r="E555" s="282" t="s">
        <v>6233</v>
      </c>
      <c r="F555" s="282" t="s">
        <v>6459</v>
      </c>
      <c r="G555" s="282" t="s">
        <v>6460</v>
      </c>
      <c r="H555" s="282">
        <v>3000</v>
      </c>
      <c r="I555" s="271"/>
      <c r="J555" s="271"/>
      <c r="K555" s="272">
        <v>43257</v>
      </c>
      <c r="L555" s="282" t="s">
        <v>6461</v>
      </c>
      <c r="M555" s="271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  <c r="X555" s="277"/>
      <c r="Y555" s="277"/>
      <c r="Z555" s="277"/>
      <c r="AA555" s="277"/>
      <c r="AB555" s="277"/>
      <c r="AC555" s="277"/>
      <c r="AD555" s="277"/>
      <c r="AE555" s="277"/>
      <c r="AF555" s="277"/>
      <c r="AG555" s="277"/>
      <c r="AH555" s="277"/>
      <c r="AI555" s="277"/>
      <c r="AJ555" s="277"/>
      <c r="AK555" s="277"/>
      <c r="AL555" s="277"/>
      <c r="AM555" s="277"/>
      <c r="AN555" s="277"/>
      <c r="AO555" s="277"/>
      <c r="AP555" s="277"/>
      <c r="AQ555" s="277"/>
      <c r="AR555" s="277"/>
      <c r="AS555" s="277"/>
      <c r="AT555" s="277"/>
      <c r="AU555" s="277"/>
      <c r="AV555" s="277"/>
      <c r="AW555" s="277"/>
      <c r="AX555" s="277"/>
      <c r="AY555" s="277"/>
      <c r="AZ555" s="277"/>
      <c r="BA555" s="277"/>
      <c r="BB555" s="277"/>
      <c r="BC555" s="277"/>
      <c r="BD555" s="277"/>
      <c r="BE555" s="277"/>
      <c r="BF555" s="277"/>
      <c r="BG555" s="277"/>
      <c r="BH555" s="277"/>
      <c r="BI555" s="277"/>
      <c r="BJ555" s="277"/>
      <c r="BK555" s="277"/>
      <c r="BL555" s="277"/>
      <c r="BM555" s="277"/>
      <c r="BN555" s="277"/>
      <c r="BO555" s="277"/>
      <c r="BP555" s="277"/>
      <c r="BQ555" s="277"/>
      <c r="BR555" s="277"/>
      <c r="BS555" s="277"/>
      <c r="BT555" s="277"/>
      <c r="BU555" s="277"/>
      <c r="BV555" s="277"/>
      <c r="BW555" s="277"/>
      <c r="BX555" s="277"/>
      <c r="BY555" s="277"/>
      <c r="BZ555" s="277"/>
      <c r="CA555" s="277"/>
      <c r="CB555" s="277"/>
      <c r="CC555" s="277"/>
      <c r="CD555" s="277"/>
      <c r="CE555" s="277"/>
      <c r="CF555" s="277"/>
      <c r="CG555" s="277"/>
      <c r="CH555" s="277"/>
      <c r="CI555" s="277"/>
      <c r="CJ555" s="277"/>
      <c r="CK555" s="277"/>
      <c r="CL555" s="277"/>
      <c r="CM555" s="277"/>
      <c r="CN555" s="277"/>
      <c r="CO555" s="277"/>
      <c r="CP555" s="277"/>
      <c r="CQ555" s="277"/>
      <c r="CR555" s="277"/>
      <c r="CS555" s="277"/>
      <c r="CT555" s="277"/>
      <c r="CU555" s="277"/>
      <c r="CV555" s="277"/>
      <c r="CW555" s="277"/>
      <c r="CX555" s="277"/>
      <c r="CY555" s="277"/>
      <c r="CZ555" s="277"/>
      <c r="DA555" s="277"/>
      <c r="DB555" s="277"/>
    </row>
    <row r="556" spans="1:106" s="293" customFormat="1" ht="25.5">
      <c r="A556" s="271">
        <v>361</v>
      </c>
      <c r="B556" s="271"/>
      <c r="C556" s="282" t="s">
        <v>5829</v>
      </c>
      <c r="D556" s="282" t="s">
        <v>5392</v>
      </c>
      <c r="E556" s="282" t="s">
        <v>6462</v>
      </c>
      <c r="F556" s="282" t="s">
        <v>6463</v>
      </c>
      <c r="G556" s="282" t="s">
        <v>989</v>
      </c>
      <c r="H556" s="271"/>
      <c r="I556" s="271"/>
      <c r="J556" s="271">
        <v>5076</v>
      </c>
      <c r="K556" s="272">
        <v>43252</v>
      </c>
      <c r="L556" s="282" t="s">
        <v>6464</v>
      </c>
      <c r="M556" s="271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  <c r="X556" s="277"/>
      <c r="Y556" s="277"/>
      <c r="Z556" s="277"/>
      <c r="AA556" s="277"/>
      <c r="AB556" s="277"/>
      <c r="AC556" s="277"/>
      <c r="AD556" s="277"/>
      <c r="AE556" s="277"/>
      <c r="AF556" s="277"/>
      <c r="AG556" s="277"/>
      <c r="AH556" s="277"/>
      <c r="AI556" s="277"/>
      <c r="AJ556" s="277"/>
      <c r="AK556" s="277"/>
      <c r="AL556" s="277"/>
      <c r="AM556" s="277"/>
      <c r="AN556" s="277"/>
      <c r="AO556" s="277"/>
      <c r="AP556" s="277"/>
      <c r="AQ556" s="277"/>
      <c r="AR556" s="277"/>
      <c r="AS556" s="277"/>
      <c r="AT556" s="277"/>
      <c r="AU556" s="277"/>
      <c r="AV556" s="277"/>
      <c r="AW556" s="277"/>
      <c r="AX556" s="277"/>
      <c r="AY556" s="277"/>
      <c r="AZ556" s="277"/>
      <c r="BA556" s="277"/>
      <c r="BB556" s="277"/>
      <c r="BC556" s="277"/>
      <c r="BD556" s="277"/>
      <c r="BE556" s="277"/>
      <c r="BF556" s="277"/>
      <c r="BG556" s="277"/>
      <c r="BH556" s="277"/>
      <c r="BI556" s="277"/>
      <c r="BJ556" s="277"/>
      <c r="BK556" s="277"/>
      <c r="BL556" s="277"/>
      <c r="BM556" s="277"/>
      <c r="BN556" s="277"/>
      <c r="BO556" s="277"/>
      <c r="BP556" s="277"/>
      <c r="BQ556" s="277"/>
      <c r="BR556" s="277"/>
      <c r="BS556" s="277"/>
      <c r="BT556" s="277"/>
      <c r="BU556" s="277"/>
      <c r="BV556" s="277"/>
      <c r="BW556" s="277"/>
      <c r="BX556" s="277"/>
      <c r="BY556" s="277"/>
      <c r="BZ556" s="277"/>
      <c r="CA556" s="277"/>
      <c r="CB556" s="277"/>
      <c r="CC556" s="277"/>
      <c r="CD556" s="277"/>
      <c r="CE556" s="277"/>
      <c r="CF556" s="277"/>
      <c r="CG556" s="277"/>
      <c r="CH556" s="277"/>
      <c r="CI556" s="277"/>
      <c r="CJ556" s="277"/>
      <c r="CK556" s="277"/>
      <c r="CL556" s="277"/>
      <c r="CM556" s="277"/>
      <c r="CN556" s="277"/>
      <c r="CO556" s="277"/>
      <c r="CP556" s="277"/>
      <c r="CQ556" s="277"/>
      <c r="CR556" s="277"/>
      <c r="CS556" s="277"/>
      <c r="CT556" s="277"/>
      <c r="CU556" s="277"/>
      <c r="CV556" s="277"/>
      <c r="CW556" s="277"/>
      <c r="CX556" s="277"/>
      <c r="CY556" s="277"/>
      <c r="CZ556" s="277"/>
      <c r="DA556" s="277"/>
      <c r="DB556" s="277"/>
    </row>
    <row r="557" spans="1:106" s="293" customFormat="1" ht="25.5">
      <c r="A557" s="271">
        <v>362</v>
      </c>
      <c r="B557" s="271"/>
      <c r="C557" s="282" t="s">
        <v>6465</v>
      </c>
      <c r="D557" s="282" t="s">
        <v>5392</v>
      </c>
      <c r="E557" s="282" t="s">
        <v>6466</v>
      </c>
      <c r="F557" s="282" t="s">
        <v>6467</v>
      </c>
      <c r="G557" s="282" t="s">
        <v>989</v>
      </c>
      <c r="H557" s="271"/>
      <c r="I557" s="271"/>
      <c r="J557" s="271">
        <v>20927</v>
      </c>
      <c r="K557" s="272">
        <v>43252</v>
      </c>
      <c r="L557" s="282" t="s">
        <v>6468</v>
      </c>
      <c r="M557" s="271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  <c r="X557" s="277"/>
      <c r="Y557" s="277"/>
      <c r="Z557" s="277"/>
      <c r="AA557" s="277"/>
      <c r="AB557" s="277"/>
      <c r="AC557" s="277"/>
      <c r="AD557" s="277"/>
      <c r="AE557" s="277"/>
      <c r="AF557" s="277"/>
      <c r="AG557" s="277"/>
      <c r="AH557" s="277"/>
      <c r="AI557" s="277"/>
      <c r="AJ557" s="277"/>
      <c r="AK557" s="277"/>
      <c r="AL557" s="277"/>
      <c r="AM557" s="277"/>
      <c r="AN557" s="277"/>
      <c r="AO557" s="277"/>
      <c r="AP557" s="277"/>
      <c r="AQ557" s="277"/>
      <c r="AR557" s="277"/>
      <c r="AS557" s="277"/>
      <c r="AT557" s="277"/>
      <c r="AU557" s="277"/>
      <c r="AV557" s="277"/>
      <c r="AW557" s="277"/>
      <c r="AX557" s="277"/>
      <c r="AY557" s="277"/>
      <c r="AZ557" s="277"/>
      <c r="BA557" s="277"/>
      <c r="BB557" s="277"/>
      <c r="BC557" s="277"/>
      <c r="BD557" s="277"/>
      <c r="BE557" s="277"/>
      <c r="BF557" s="277"/>
      <c r="BG557" s="277"/>
      <c r="BH557" s="277"/>
      <c r="BI557" s="277"/>
      <c r="BJ557" s="277"/>
      <c r="BK557" s="277"/>
      <c r="BL557" s="277"/>
      <c r="BM557" s="277"/>
      <c r="BN557" s="277"/>
      <c r="BO557" s="277"/>
      <c r="BP557" s="277"/>
      <c r="BQ557" s="277"/>
      <c r="BR557" s="277"/>
      <c r="BS557" s="277"/>
      <c r="BT557" s="277"/>
      <c r="BU557" s="277"/>
      <c r="BV557" s="277"/>
      <c r="BW557" s="277"/>
      <c r="BX557" s="277"/>
      <c r="BY557" s="277"/>
      <c r="BZ557" s="277"/>
      <c r="CA557" s="277"/>
      <c r="CB557" s="277"/>
      <c r="CC557" s="277"/>
      <c r="CD557" s="277"/>
      <c r="CE557" s="277"/>
      <c r="CF557" s="277"/>
      <c r="CG557" s="277"/>
      <c r="CH557" s="277"/>
      <c r="CI557" s="277"/>
      <c r="CJ557" s="277"/>
      <c r="CK557" s="277"/>
      <c r="CL557" s="277"/>
      <c r="CM557" s="277"/>
      <c r="CN557" s="277"/>
      <c r="CO557" s="277"/>
      <c r="CP557" s="277"/>
      <c r="CQ557" s="277"/>
      <c r="CR557" s="277"/>
      <c r="CS557" s="277"/>
      <c r="CT557" s="277"/>
      <c r="CU557" s="277"/>
      <c r="CV557" s="277"/>
      <c r="CW557" s="277"/>
      <c r="CX557" s="277"/>
      <c r="CY557" s="277"/>
      <c r="CZ557" s="277"/>
      <c r="DA557" s="277"/>
      <c r="DB557" s="277"/>
    </row>
    <row r="558" spans="1:106" s="293" customFormat="1" ht="25.5">
      <c r="A558" s="271"/>
      <c r="B558" s="271"/>
      <c r="C558" s="282" t="s">
        <v>6469</v>
      </c>
      <c r="D558" s="282" t="s">
        <v>5392</v>
      </c>
      <c r="E558" s="271"/>
      <c r="F558" s="271"/>
      <c r="G558" s="271"/>
      <c r="H558" s="271"/>
      <c r="I558" s="271"/>
      <c r="J558" s="271"/>
      <c r="K558" s="271"/>
      <c r="L558" s="271"/>
      <c r="M558" s="271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  <c r="X558" s="277"/>
      <c r="Y558" s="277"/>
      <c r="Z558" s="277"/>
      <c r="AA558" s="277"/>
      <c r="AB558" s="277"/>
      <c r="AC558" s="277"/>
      <c r="AD558" s="277"/>
      <c r="AE558" s="277"/>
      <c r="AF558" s="277"/>
      <c r="AG558" s="277"/>
      <c r="AH558" s="277"/>
      <c r="AI558" s="277"/>
      <c r="AJ558" s="277"/>
      <c r="AK558" s="277"/>
      <c r="AL558" s="277"/>
      <c r="AM558" s="277"/>
      <c r="AN558" s="277"/>
      <c r="AO558" s="277"/>
      <c r="AP558" s="277"/>
      <c r="AQ558" s="277"/>
      <c r="AR558" s="277"/>
      <c r="AS558" s="277"/>
      <c r="AT558" s="277"/>
      <c r="AU558" s="277"/>
      <c r="AV558" s="277"/>
      <c r="AW558" s="277"/>
      <c r="AX558" s="277"/>
      <c r="AY558" s="277"/>
      <c r="AZ558" s="277"/>
      <c r="BA558" s="277"/>
      <c r="BB558" s="277"/>
      <c r="BC558" s="277"/>
      <c r="BD558" s="277"/>
      <c r="BE558" s="277"/>
      <c r="BF558" s="277"/>
      <c r="BG558" s="277"/>
      <c r="BH558" s="277"/>
      <c r="BI558" s="277"/>
      <c r="BJ558" s="277"/>
      <c r="BK558" s="277"/>
      <c r="BL558" s="277"/>
      <c r="BM558" s="277"/>
      <c r="BN558" s="277"/>
      <c r="BO558" s="277"/>
      <c r="BP558" s="277"/>
      <c r="BQ558" s="277"/>
      <c r="BR558" s="277"/>
      <c r="BS558" s="277"/>
      <c r="BT558" s="277"/>
      <c r="BU558" s="277"/>
      <c r="BV558" s="277"/>
      <c r="BW558" s="277"/>
      <c r="BX558" s="277"/>
      <c r="BY558" s="277"/>
      <c r="BZ558" s="277"/>
      <c r="CA558" s="277"/>
      <c r="CB558" s="277"/>
      <c r="CC558" s="277"/>
      <c r="CD558" s="277"/>
      <c r="CE558" s="277"/>
      <c r="CF558" s="277"/>
      <c r="CG558" s="277"/>
      <c r="CH558" s="277"/>
      <c r="CI558" s="277"/>
      <c r="CJ558" s="277"/>
      <c r="CK558" s="277"/>
      <c r="CL558" s="277"/>
      <c r="CM558" s="277"/>
      <c r="CN558" s="277"/>
      <c r="CO558" s="277"/>
      <c r="CP558" s="277"/>
      <c r="CQ558" s="277"/>
      <c r="CR558" s="277"/>
      <c r="CS558" s="277"/>
      <c r="CT558" s="277"/>
      <c r="CU558" s="277"/>
      <c r="CV558" s="277"/>
      <c r="CW558" s="277"/>
      <c r="CX558" s="277"/>
      <c r="CY558" s="277"/>
      <c r="CZ558" s="277"/>
      <c r="DA558" s="277"/>
      <c r="DB558" s="277"/>
    </row>
    <row r="559" spans="1:106" s="293" customFormat="1" ht="25.5">
      <c r="A559" s="271">
        <v>363</v>
      </c>
      <c r="B559" s="271"/>
      <c r="C559" s="282" t="s">
        <v>6470</v>
      </c>
      <c r="D559" s="282" t="s">
        <v>5758</v>
      </c>
      <c r="E559" s="282" t="s">
        <v>6357</v>
      </c>
      <c r="F559" s="282" t="s">
        <v>6471</v>
      </c>
      <c r="G559" s="282" t="s">
        <v>989</v>
      </c>
      <c r="H559" s="271"/>
      <c r="I559" s="271"/>
      <c r="J559" s="271">
        <v>200</v>
      </c>
      <c r="K559" s="272">
        <v>43269</v>
      </c>
      <c r="L559" s="282" t="s">
        <v>6472</v>
      </c>
      <c r="M559" s="271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  <c r="X559" s="277"/>
      <c r="Y559" s="277"/>
      <c r="Z559" s="277"/>
      <c r="AA559" s="277"/>
      <c r="AB559" s="277"/>
      <c r="AC559" s="277"/>
      <c r="AD559" s="277"/>
      <c r="AE559" s="277"/>
      <c r="AF559" s="277"/>
      <c r="AG559" s="277"/>
      <c r="AH559" s="277"/>
      <c r="AI559" s="277"/>
      <c r="AJ559" s="277"/>
      <c r="AK559" s="277"/>
      <c r="AL559" s="277"/>
      <c r="AM559" s="277"/>
      <c r="AN559" s="277"/>
      <c r="AO559" s="277"/>
      <c r="AP559" s="277"/>
      <c r="AQ559" s="277"/>
      <c r="AR559" s="277"/>
      <c r="AS559" s="277"/>
      <c r="AT559" s="277"/>
      <c r="AU559" s="277"/>
      <c r="AV559" s="277"/>
      <c r="AW559" s="277"/>
      <c r="AX559" s="277"/>
      <c r="AY559" s="277"/>
      <c r="AZ559" s="277"/>
      <c r="BA559" s="277"/>
      <c r="BB559" s="277"/>
      <c r="BC559" s="277"/>
      <c r="BD559" s="277"/>
      <c r="BE559" s="277"/>
      <c r="BF559" s="277"/>
      <c r="BG559" s="277"/>
      <c r="BH559" s="277"/>
      <c r="BI559" s="277"/>
      <c r="BJ559" s="277"/>
      <c r="BK559" s="277"/>
      <c r="BL559" s="277"/>
      <c r="BM559" s="277"/>
      <c r="BN559" s="277"/>
      <c r="BO559" s="277"/>
      <c r="BP559" s="277"/>
      <c r="BQ559" s="277"/>
      <c r="BR559" s="277"/>
      <c r="BS559" s="277"/>
      <c r="BT559" s="277"/>
      <c r="BU559" s="277"/>
      <c r="BV559" s="277"/>
      <c r="BW559" s="277"/>
      <c r="BX559" s="277"/>
      <c r="BY559" s="277"/>
      <c r="BZ559" s="277"/>
      <c r="CA559" s="277"/>
      <c r="CB559" s="277"/>
      <c r="CC559" s="277"/>
      <c r="CD559" s="277"/>
      <c r="CE559" s="277"/>
      <c r="CF559" s="277"/>
      <c r="CG559" s="277"/>
      <c r="CH559" s="277"/>
      <c r="CI559" s="277"/>
      <c r="CJ559" s="277"/>
      <c r="CK559" s="277"/>
      <c r="CL559" s="277"/>
      <c r="CM559" s="277"/>
      <c r="CN559" s="277"/>
      <c r="CO559" s="277"/>
      <c r="CP559" s="277"/>
      <c r="CQ559" s="277"/>
      <c r="CR559" s="277"/>
      <c r="CS559" s="277"/>
      <c r="CT559" s="277"/>
      <c r="CU559" s="277"/>
      <c r="CV559" s="277"/>
      <c r="CW559" s="277"/>
      <c r="CX559" s="277"/>
      <c r="CY559" s="277"/>
      <c r="CZ559" s="277"/>
      <c r="DA559" s="277"/>
      <c r="DB559" s="277"/>
    </row>
    <row r="560" spans="1:106" s="293" customFormat="1" ht="12.75">
      <c r="A560" s="271"/>
      <c r="B560" s="271"/>
      <c r="C560" s="271"/>
      <c r="D560" s="271"/>
      <c r="E560" s="271"/>
      <c r="F560" s="271"/>
      <c r="G560" s="282" t="s">
        <v>977</v>
      </c>
      <c r="H560" s="271"/>
      <c r="I560" s="271"/>
      <c r="J560" s="271">
        <v>3000</v>
      </c>
      <c r="K560" s="271"/>
      <c r="L560" s="271"/>
      <c r="M560" s="271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  <c r="X560" s="277"/>
      <c r="Y560" s="277"/>
      <c r="Z560" s="277"/>
      <c r="AA560" s="277"/>
      <c r="AB560" s="277"/>
      <c r="AC560" s="277"/>
      <c r="AD560" s="277"/>
      <c r="AE560" s="277"/>
      <c r="AF560" s="277"/>
      <c r="AG560" s="277"/>
      <c r="AH560" s="277"/>
      <c r="AI560" s="277"/>
      <c r="AJ560" s="277"/>
      <c r="AK560" s="277"/>
      <c r="AL560" s="277"/>
      <c r="AM560" s="277"/>
      <c r="AN560" s="277"/>
      <c r="AO560" s="277"/>
      <c r="AP560" s="277"/>
      <c r="AQ560" s="277"/>
      <c r="AR560" s="277"/>
      <c r="AS560" s="277"/>
      <c r="AT560" s="277"/>
      <c r="AU560" s="277"/>
      <c r="AV560" s="277"/>
      <c r="AW560" s="277"/>
      <c r="AX560" s="277"/>
      <c r="AY560" s="277"/>
      <c r="AZ560" s="277"/>
      <c r="BA560" s="277"/>
      <c r="BB560" s="277"/>
      <c r="BC560" s="277"/>
      <c r="BD560" s="277"/>
      <c r="BE560" s="277"/>
      <c r="BF560" s="277"/>
      <c r="BG560" s="277"/>
      <c r="BH560" s="277"/>
      <c r="BI560" s="277"/>
      <c r="BJ560" s="277"/>
      <c r="BK560" s="277"/>
      <c r="BL560" s="277"/>
      <c r="BM560" s="277"/>
      <c r="BN560" s="277"/>
      <c r="BO560" s="277"/>
      <c r="BP560" s="277"/>
      <c r="BQ560" s="277"/>
      <c r="BR560" s="277"/>
      <c r="BS560" s="277"/>
      <c r="BT560" s="277"/>
      <c r="BU560" s="277"/>
      <c r="BV560" s="277"/>
      <c r="BW560" s="277"/>
      <c r="BX560" s="277"/>
      <c r="BY560" s="277"/>
      <c r="BZ560" s="277"/>
      <c r="CA560" s="277"/>
      <c r="CB560" s="277"/>
      <c r="CC560" s="277"/>
      <c r="CD560" s="277"/>
      <c r="CE560" s="277"/>
      <c r="CF560" s="277"/>
      <c r="CG560" s="277"/>
      <c r="CH560" s="277"/>
      <c r="CI560" s="277"/>
      <c r="CJ560" s="277"/>
      <c r="CK560" s="277"/>
      <c r="CL560" s="277"/>
      <c r="CM560" s="277"/>
      <c r="CN560" s="277"/>
      <c r="CO560" s="277"/>
      <c r="CP560" s="277"/>
      <c r="CQ560" s="277"/>
      <c r="CR560" s="277"/>
      <c r="CS560" s="277"/>
      <c r="CT560" s="277"/>
      <c r="CU560" s="277"/>
      <c r="CV560" s="277"/>
      <c r="CW560" s="277"/>
      <c r="CX560" s="277"/>
      <c r="CY560" s="277"/>
      <c r="CZ560" s="277"/>
      <c r="DA560" s="277"/>
      <c r="DB560" s="277"/>
    </row>
    <row r="561" spans="1:106" s="293" customFormat="1" ht="25.5">
      <c r="A561" s="271">
        <v>364</v>
      </c>
      <c r="B561" s="271"/>
      <c r="C561" s="282" t="s">
        <v>6473</v>
      </c>
      <c r="D561" s="271"/>
      <c r="E561" s="282" t="s">
        <v>6357</v>
      </c>
      <c r="F561" s="282" t="s">
        <v>6474</v>
      </c>
      <c r="G561" s="282" t="s">
        <v>1934</v>
      </c>
      <c r="H561" s="271"/>
      <c r="I561" s="271"/>
      <c r="J561" s="271">
        <v>3000</v>
      </c>
      <c r="K561" s="272">
        <v>43269</v>
      </c>
      <c r="L561" s="282" t="s">
        <v>6475</v>
      </c>
      <c r="M561" s="271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  <c r="X561" s="277"/>
      <c r="Y561" s="277"/>
      <c r="Z561" s="277"/>
      <c r="AA561" s="277"/>
      <c r="AB561" s="277"/>
      <c r="AC561" s="277"/>
      <c r="AD561" s="277"/>
      <c r="AE561" s="277"/>
      <c r="AF561" s="277"/>
      <c r="AG561" s="277"/>
      <c r="AH561" s="277"/>
      <c r="AI561" s="277"/>
      <c r="AJ561" s="277"/>
      <c r="AK561" s="277"/>
      <c r="AL561" s="277"/>
      <c r="AM561" s="277"/>
      <c r="AN561" s="277"/>
      <c r="AO561" s="277"/>
      <c r="AP561" s="277"/>
      <c r="AQ561" s="277"/>
      <c r="AR561" s="277"/>
      <c r="AS561" s="277"/>
      <c r="AT561" s="277"/>
      <c r="AU561" s="277"/>
      <c r="AV561" s="277"/>
      <c r="AW561" s="277"/>
      <c r="AX561" s="277"/>
      <c r="AY561" s="277"/>
      <c r="AZ561" s="277"/>
      <c r="BA561" s="277"/>
      <c r="BB561" s="277"/>
      <c r="BC561" s="277"/>
      <c r="BD561" s="277"/>
      <c r="BE561" s="277"/>
      <c r="BF561" s="277"/>
      <c r="BG561" s="277"/>
      <c r="BH561" s="277"/>
      <c r="BI561" s="277"/>
      <c r="BJ561" s="277"/>
      <c r="BK561" s="277"/>
      <c r="BL561" s="277"/>
      <c r="BM561" s="277"/>
      <c r="BN561" s="277"/>
      <c r="BO561" s="277"/>
      <c r="BP561" s="277"/>
      <c r="BQ561" s="277"/>
      <c r="BR561" s="277"/>
      <c r="BS561" s="277"/>
      <c r="BT561" s="277"/>
      <c r="BU561" s="277"/>
      <c r="BV561" s="277"/>
      <c r="BW561" s="277"/>
      <c r="BX561" s="277"/>
      <c r="BY561" s="277"/>
      <c r="BZ561" s="277"/>
      <c r="CA561" s="277"/>
      <c r="CB561" s="277"/>
      <c r="CC561" s="277"/>
      <c r="CD561" s="277"/>
      <c r="CE561" s="277"/>
      <c r="CF561" s="277"/>
      <c r="CG561" s="277"/>
      <c r="CH561" s="277"/>
      <c r="CI561" s="277"/>
      <c r="CJ561" s="277"/>
      <c r="CK561" s="277"/>
      <c r="CL561" s="277"/>
      <c r="CM561" s="277"/>
      <c r="CN561" s="277"/>
      <c r="CO561" s="277"/>
      <c r="CP561" s="277"/>
      <c r="CQ561" s="277"/>
      <c r="CR561" s="277"/>
      <c r="CS561" s="277"/>
      <c r="CT561" s="277"/>
      <c r="CU561" s="277"/>
      <c r="CV561" s="277"/>
      <c r="CW561" s="277"/>
      <c r="CX561" s="277"/>
      <c r="CY561" s="277"/>
      <c r="CZ561" s="277"/>
      <c r="DA561" s="277"/>
      <c r="DB561" s="277"/>
    </row>
    <row r="562" spans="1:106" s="293" customFormat="1" ht="25.5">
      <c r="A562" s="271">
        <v>365</v>
      </c>
      <c r="B562" s="271"/>
      <c r="C562" s="282" t="s">
        <v>6476</v>
      </c>
      <c r="D562" s="282" t="s">
        <v>5382</v>
      </c>
      <c r="E562" s="282" t="s">
        <v>6357</v>
      </c>
      <c r="F562" s="282" t="s">
        <v>6477</v>
      </c>
      <c r="G562" s="282" t="s">
        <v>3748</v>
      </c>
      <c r="H562" s="271"/>
      <c r="I562" s="271"/>
      <c r="J562" s="271">
        <v>200</v>
      </c>
      <c r="K562" s="272">
        <v>43270</v>
      </c>
      <c r="L562" s="282" t="s">
        <v>6478</v>
      </c>
      <c r="M562" s="271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  <c r="X562" s="277"/>
      <c r="Y562" s="277"/>
      <c r="Z562" s="277"/>
      <c r="AA562" s="277"/>
      <c r="AB562" s="277"/>
      <c r="AC562" s="277"/>
      <c r="AD562" s="277"/>
      <c r="AE562" s="277"/>
      <c r="AF562" s="277"/>
      <c r="AG562" s="277"/>
      <c r="AH562" s="277"/>
      <c r="AI562" s="277"/>
      <c r="AJ562" s="277"/>
      <c r="AK562" s="277"/>
      <c r="AL562" s="277"/>
      <c r="AM562" s="277"/>
      <c r="AN562" s="277"/>
      <c r="AO562" s="277"/>
      <c r="AP562" s="277"/>
      <c r="AQ562" s="277"/>
      <c r="AR562" s="277"/>
      <c r="AS562" s="277"/>
      <c r="AT562" s="277"/>
      <c r="AU562" s="277"/>
      <c r="AV562" s="277"/>
      <c r="AW562" s="277"/>
      <c r="AX562" s="277"/>
      <c r="AY562" s="277"/>
      <c r="AZ562" s="277"/>
      <c r="BA562" s="277"/>
      <c r="BB562" s="277"/>
      <c r="BC562" s="277"/>
      <c r="BD562" s="277"/>
      <c r="BE562" s="277"/>
      <c r="BF562" s="277"/>
      <c r="BG562" s="277"/>
      <c r="BH562" s="277"/>
      <c r="BI562" s="277"/>
      <c r="BJ562" s="277"/>
      <c r="BK562" s="277"/>
      <c r="BL562" s="277"/>
      <c r="BM562" s="277"/>
      <c r="BN562" s="277"/>
      <c r="BO562" s="277"/>
      <c r="BP562" s="277"/>
      <c r="BQ562" s="277"/>
      <c r="BR562" s="277"/>
      <c r="BS562" s="277"/>
      <c r="BT562" s="277"/>
      <c r="BU562" s="277"/>
      <c r="BV562" s="277"/>
      <c r="BW562" s="277"/>
      <c r="BX562" s="277"/>
      <c r="BY562" s="277"/>
      <c r="BZ562" s="277"/>
      <c r="CA562" s="277"/>
      <c r="CB562" s="277"/>
      <c r="CC562" s="277"/>
      <c r="CD562" s="277"/>
      <c r="CE562" s="277"/>
      <c r="CF562" s="277"/>
      <c r="CG562" s="277"/>
      <c r="CH562" s="277"/>
      <c r="CI562" s="277"/>
      <c r="CJ562" s="277"/>
      <c r="CK562" s="277"/>
      <c r="CL562" s="277"/>
      <c r="CM562" s="277"/>
      <c r="CN562" s="277"/>
      <c r="CO562" s="277"/>
      <c r="CP562" s="277"/>
      <c r="CQ562" s="277"/>
      <c r="CR562" s="277"/>
      <c r="CS562" s="277"/>
      <c r="CT562" s="277"/>
      <c r="CU562" s="277"/>
      <c r="CV562" s="277"/>
      <c r="CW562" s="277"/>
      <c r="CX562" s="277"/>
      <c r="CY562" s="277"/>
      <c r="CZ562" s="277"/>
      <c r="DA562" s="277"/>
      <c r="DB562" s="277"/>
    </row>
    <row r="563" spans="1:106" s="293" customFormat="1" ht="12.75">
      <c r="A563" s="271"/>
      <c r="B563" s="271"/>
      <c r="C563" s="271"/>
      <c r="D563" s="271"/>
      <c r="E563" s="271"/>
      <c r="F563" s="271"/>
      <c r="G563" s="282" t="s">
        <v>977</v>
      </c>
      <c r="H563" s="271"/>
      <c r="I563" s="271"/>
      <c r="J563" s="271">
        <v>3000</v>
      </c>
      <c r="K563" s="271"/>
      <c r="L563" s="271"/>
      <c r="M563" s="271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  <c r="X563" s="277"/>
      <c r="Y563" s="277"/>
      <c r="Z563" s="277"/>
      <c r="AA563" s="277"/>
      <c r="AB563" s="277"/>
      <c r="AC563" s="277"/>
      <c r="AD563" s="277"/>
      <c r="AE563" s="277"/>
      <c r="AF563" s="277"/>
      <c r="AG563" s="277"/>
      <c r="AH563" s="277"/>
      <c r="AI563" s="277"/>
      <c r="AJ563" s="277"/>
      <c r="AK563" s="277"/>
      <c r="AL563" s="277"/>
      <c r="AM563" s="277"/>
      <c r="AN563" s="277"/>
      <c r="AO563" s="277"/>
      <c r="AP563" s="277"/>
      <c r="AQ563" s="277"/>
      <c r="AR563" s="277"/>
      <c r="AS563" s="277"/>
      <c r="AT563" s="277"/>
      <c r="AU563" s="277"/>
      <c r="AV563" s="277"/>
      <c r="AW563" s="277"/>
      <c r="AX563" s="277"/>
      <c r="AY563" s="277"/>
      <c r="AZ563" s="277"/>
      <c r="BA563" s="277"/>
      <c r="BB563" s="277"/>
      <c r="BC563" s="277"/>
      <c r="BD563" s="277"/>
      <c r="BE563" s="277"/>
      <c r="BF563" s="277"/>
      <c r="BG563" s="277"/>
      <c r="BH563" s="277"/>
      <c r="BI563" s="277"/>
      <c r="BJ563" s="277"/>
      <c r="BK563" s="277"/>
      <c r="BL563" s="277"/>
      <c r="BM563" s="277"/>
      <c r="BN563" s="277"/>
      <c r="BO563" s="277"/>
      <c r="BP563" s="277"/>
      <c r="BQ563" s="277"/>
      <c r="BR563" s="277"/>
      <c r="BS563" s="277"/>
      <c r="BT563" s="277"/>
      <c r="BU563" s="277"/>
      <c r="BV563" s="277"/>
      <c r="BW563" s="277"/>
      <c r="BX563" s="277"/>
      <c r="BY563" s="277"/>
      <c r="BZ563" s="277"/>
      <c r="CA563" s="277"/>
      <c r="CB563" s="277"/>
      <c r="CC563" s="277"/>
      <c r="CD563" s="277"/>
      <c r="CE563" s="277"/>
      <c r="CF563" s="277"/>
      <c r="CG563" s="277"/>
      <c r="CH563" s="277"/>
      <c r="CI563" s="277"/>
      <c r="CJ563" s="277"/>
      <c r="CK563" s="277"/>
      <c r="CL563" s="277"/>
      <c r="CM563" s="277"/>
      <c r="CN563" s="277"/>
      <c r="CO563" s="277"/>
      <c r="CP563" s="277"/>
      <c r="CQ563" s="277"/>
      <c r="CR563" s="277"/>
      <c r="CS563" s="277"/>
      <c r="CT563" s="277"/>
      <c r="CU563" s="277"/>
      <c r="CV563" s="277"/>
      <c r="CW563" s="277"/>
      <c r="CX563" s="277"/>
      <c r="CY563" s="277"/>
      <c r="CZ563" s="277"/>
      <c r="DA563" s="277"/>
      <c r="DB563" s="277"/>
    </row>
    <row r="564" spans="1:106" s="293" customFormat="1" ht="25.5">
      <c r="A564" s="271">
        <v>369</v>
      </c>
      <c r="B564" s="271"/>
      <c r="C564" s="282" t="s">
        <v>6479</v>
      </c>
      <c r="D564" s="282" t="s">
        <v>5392</v>
      </c>
      <c r="E564" s="282" t="s">
        <v>6480</v>
      </c>
      <c r="F564" s="282" t="s">
        <v>6481</v>
      </c>
      <c r="G564" s="282" t="s">
        <v>155</v>
      </c>
      <c r="H564" s="271"/>
      <c r="I564" s="271"/>
      <c r="J564" s="271">
        <v>20000</v>
      </c>
      <c r="K564" s="272">
        <v>43271</v>
      </c>
      <c r="L564" s="282" t="s">
        <v>6482</v>
      </c>
      <c r="M564" s="271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  <c r="X564" s="277"/>
      <c r="Y564" s="277"/>
      <c r="Z564" s="277"/>
      <c r="AA564" s="277"/>
      <c r="AB564" s="277"/>
      <c r="AC564" s="277"/>
      <c r="AD564" s="277"/>
      <c r="AE564" s="277"/>
      <c r="AF564" s="277"/>
      <c r="AG564" s="277"/>
      <c r="AH564" s="277"/>
      <c r="AI564" s="277"/>
      <c r="AJ564" s="277"/>
      <c r="AK564" s="277"/>
      <c r="AL564" s="277"/>
      <c r="AM564" s="277"/>
      <c r="AN564" s="277"/>
      <c r="AO564" s="277"/>
      <c r="AP564" s="277"/>
      <c r="AQ564" s="277"/>
      <c r="AR564" s="277"/>
      <c r="AS564" s="277"/>
      <c r="AT564" s="277"/>
      <c r="AU564" s="277"/>
      <c r="AV564" s="277"/>
      <c r="AW564" s="277"/>
      <c r="AX564" s="277"/>
      <c r="AY564" s="277"/>
      <c r="AZ564" s="277"/>
      <c r="BA564" s="277"/>
      <c r="BB564" s="277"/>
      <c r="BC564" s="277"/>
      <c r="BD564" s="277"/>
      <c r="BE564" s="277"/>
      <c r="BF564" s="277"/>
      <c r="BG564" s="277"/>
      <c r="BH564" s="277"/>
      <c r="BI564" s="277"/>
      <c r="BJ564" s="277"/>
      <c r="BK564" s="277"/>
      <c r="BL564" s="277"/>
      <c r="BM564" s="277"/>
      <c r="BN564" s="277"/>
      <c r="BO564" s="277"/>
      <c r="BP564" s="277"/>
      <c r="BQ564" s="277"/>
      <c r="BR564" s="277"/>
      <c r="BS564" s="277"/>
      <c r="BT564" s="277"/>
      <c r="BU564" s="277"/>
      <c r="BV564" s="277"/>
      <c r="BW564" s="277"/>
      <c r="BX564" s="277"/>
      <c r="BY564" s="277"/>
      <c r="BZ564" s="277"/>
      <c r="CA564" s="277"/>
      <c r="CB564" s="277"/>
      <c r="CC564" s="277"/>
      <c r="CD564" s="277"/>
      <c r="CE564" s="277"/>
      <c r="CF564" s="277"/>
      <c r="CG564" s="277"/>
      <c r="CH564" s="277"/>
      <c r="CI564" s="277"/>
      <c r="CJ564" s="277"/>
      <c r="CK564" s="277"/>
      <c r="CL564" s="277"/>
      <c r="CM564" s="277"/>
      <c r="CN564" s="277"/>
      <c r="CO564" s="277"/>
      <c r="CP564" s="277"/>
      <c r="CQ564" s="277"/>
      <c r="CR564" s="277"/>
      <c r="CS564" s="277"/>
      <c r="CT564" s="277"/>
      <c r="CU564" s="277"/>
      <c r="CV564" s="277"/>
      <c r="CW564" s="277"/>
      <c r="CX564" s="277"/>
      <c r="CY564" s="277"/>
      <c r="CZ564" s="277"/>
      <c r="DA564" s="277"/>
      <c r="DB564" s="277"/>
    </row>
    <row r="565" spans="1:106" s="293" customFormat="1" ht="25.5">
      <c r="A565" s="271">
        <v>370</v>
      </c>
      <c r="B565" s="271"/>
      <c r="C565" s="282" t="s">
        <v>843</v>
      </c>
      <c r="D565" s="282" t="s">
        <v>6483</v>
      </c>
      <c r="E565" s="282" t="s">
        <v>6484</v>
      </c>
      <c r="F565" s="282" t="s">
        <v>6485</v>
      </c>
      <c r="G565" s="282" t="s">
        <v>989</v>
      </c>
      <c r="H565" s="271">
        <v>200</v>
      </c>
      <c r="I565" s="271"/>
      <c r="J565" s="271"/>
      <c r="K565" s="272">
        <v>43272</v>
      </c>
      <c r="L565" s="282" t="s">
        <v>6486</v>
      </c>
      <c r="M565" s="271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  <c r="X565" s="277"/>
      <c r="Y565" s="277"/>
      <c r="Z565" s="277"/>
      <c r="AA565" s="277"/>
      <c r="AB565" s="277"/>
      <c r="AC565" s="277"/>
      <c r="AD565" s="277"/>
      <c r="AE565" s="277"/>
      <c r="AF565" s="277"/>
      <c r="AG565" s="277"/>
      <c r="AH565" s="277"/>
      <c r="AI565" s="277"/>
      <c r="AJ565" s="277"/>
      <c r="AK565" s="277"/>
      <c r="AL565" s="277"/>
      <c r="AM565" s="277"/>
      <c r="AN565" s="277"/>
      <c r="AO565" s="277"/>
      <c r="AP565" s="277"/>
      <c r="AQ565" s="277"/>
      <c r="AR565" s="277"/>
      <c r="AS565" s="277"/>
      <c r="AT565" s="277"/>
      <c r="AU565" s="277"/>
      <c r="AV565" s="277"/>
      <c r="AW565" s="277"/>
      <c r="AX565" s="277"/>
      <c r="AY565" s="277"/>
      <c r="AZ565" s="277"/>
      <c r="BA565" s="277"/>
      <c r="BB565" s="277"/>
      <c r="BC565" s="277"/>
      <c r="BD565" s="277"/>
      <c r="BE565" s="277"/>
      <c r="BF565" s="277"/>
      <c r="BG565" s="277"/>
      <c r="BH565" s="277"/>
      <c r="BI565" s="277"/>
      <c r="BJ565" s="277"/>
      <c r="BK565" s="277"/>
      <c r="BL565" s="277"/>
      <c r="BM565" s="277"/>
      <c r="BN565" s="277"/>
      <c r="BO565" s="277"/>
      <c r="BP565" s="277"/>
      <c r="BQ565" s="277"/>
      <c r="BR565" s="277"/>
      <c r="BS565" s="277"/>
      <c r="BT565" s="277"/>
      <c r="BU565" s="277"/>
      <c r="BV565" s="277"/>
      <c r="BW565" s="277"/>
      <c r="BX565" s="277"/>
      <c r="BY565" s="277"/>
      <c r="BZ565" s="277"/>
      <c r="CA565" s="277"/>
      <c r="CB565" s="277"/>
      <c r="CC565" s="277"/>
      <c r="CD565" s="277"/>
      <c r="CE565" s="277"/>
      <c r="CF565" s="277"/>
      <c r="CG565" s="277"/>
      <c r="CH565" s="277"/>
      <c r="CI565" s="277"/>
      <c r="CJ565" s="277"/>
      <c r="CK565" s="277"/>
      <c r="CL565" s="277"/>
      <c r="CM565" s="277"/>
      <c r="CN565" s="277"/>
      <c r="CO565" s="277"/>
      <c r="CP565" s="277"/>
      <c r="CQ565" s="277"/>
      <c r="CR565" s="277"/>
      <c r="CS565" s="277"/>
      <c r="CT565" s="277"/>
      <c r="CU565" s="277"/>
      <c r="CV565" s="277"/>
      <c r="CW565" s="277"/>
      <c r="CX565" s="277"/>
      <c r="CY565" s="277"/>
      <c r="CZ565" s="277"/>
      <c r="DA565" s="277"/>
      <c r="DB565" s="277"/>
    </row>
    <row r="566" spans="1:106" s="293" customFormat="1" ht="25.5">
      <c r="A566" s="271"/>
      <c r="B566" s="271"/>
      <c r="C566" s="282" t="s">
        <v>6487</v>
      </c>
      <c r="D566" s="282" t="s">
        <v>5523</v>
      </c>
      <c r="E566" s="282" t="s">
        <v>6488</v>
      </c>
      <c r="F566" s="282" t="s">
        <v>6489</v>
      </c>
      <c r="G566" s="282" t="s">
        <v>977</v>
      </c>
      <c r="H566" s="282">
        <v>9840</v>
      </c>
      <c r="I566" s="271"/>
      <c r="J566" s="271"/>
      <c r="K566" s="272">
        <v>43286</v>
      </c>
      <c r="L566" s="282" t="s">
        <v>6490</v>
      </c>
      <c r="M566" s="271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  <c r="X566" s="277"/>
      <c r="Y566" s="277"/>
      <c r="Z566" s="277"/>
      <c r="AA566" s="277"/>
      <c r="AB566" s="277"/>
      <c r="AC566" s="277"/>
      <c r="AD566" s="277"/>
      <c r="AE566" s="277"/>
      <c r="AF566" s="277"/>
      <c r="AG566" s="277"/>
      <c r="AH566" s="277"/>
      <c r="AI566" s="277"/>
      <c r="AJ566" s="277"/>
      <c r="AK566" s="277"/>
      <c r="AL566" s="277"/>
      <c r="AM566" s="277"/>
      <c r="AN566" s="277"/>
      <c r="AO566" s="277"/>
      <c r="AP566" s="277"/>
      <c r="AQ566" s="277"/>
      <c r="AR566" s="277"/>
      <c r="AS566" s="277"/>
      <c r="AT566" s="277"/>
      <c r="AU566" s="277"/>
      <c r="AV566" s="277"/>
      <c r="AW566" s="277"/>
      <c r="AX566" s="277"/>
      <c r="AY566" s="277"/>
      <c r="AZ566" s="277"/>
      <c r="BA566" s="277"/>
      <c r="BB566" s="277"/>
      <c r="BC566" s="277"/>
      <c r="BD566" s="277"/>
      <c r="BE566" s="277"/>
      <c r="BF566" s="277"/>
      <c r="BG566" s="277"/>
      <c r="BH566" s="277"/>
      <c r="BI566" s="277"/>
      <c r="BJ566" s="277"/>
      <c r="BK566" s="277"/>
      <c r="BL566" s="277"/>
      <c r="BM566" s="277"/>
      <c r="BN566" s="277"/>
      <c r="BO566" s="277"/>
      <c r="BP566" s="277"/>
      <c r="BQ566" s="277"/>
      <c r="BR566" s="277"/>
      <c r="BS566" s="277"/>
      <c r="BT566" s="277"/>
      <c r="BU566" s="277"/>
      <c r="BV566" s="277"/>
      <c r="BW566" s="277"/>
      <c r="BX566" s="277"/>
      <c r="BY566" s="277"/>
      <c r="BZ566" s="277"/>
      <c r="CA566" s="277"/>
      <c r="CB566" s="277"/>
      <c r="CC566" s="277"/>
      <c r="CD566" s="277"/>
      <c r="CE566" s="277"/>
      <c r="CF566" s="277"/>
      <c r="CG566" s="277"/>
      <c r="CH566" s="277"/>
      <c r="CI566" s="277"/>
      <c r="CJ566" s="277"/>
      <c r="CK566" s="277"/>
      <c r="CL566" s="277"/>
      <c r="CM566" s="277"/>
      <c r="CN566" s="277"/>
      <c r="CO566" s="277"/>
      <c r="CP566" s="277"/>
      <c r="CQ566" s="277"/>
      <c r="CR566" s="277"/>
      <c r="CS566" s="277"/>
      <c r="CT566" s="277"/>
      <c r="CU566" s="277"/>
      <c r="CV566" s="277"/>
      <c r="CW566" s="277"/>
      <c r="CX566" s="277"/>
      <c r="CY566" s="277"/>
      <c r="CZ566" s="277"/>
      <c r="DA566" s="277"/>
      <c r="DB566" s="277"/>
    </row>
    <row r="567" spans="1:106" s="293" customFormat="1" ht="25.5">
      <c r="A567" s="271"/>
      <c r="B567" s="271"/>
      <c r="C567" s="282" t="s">
        <v>6491</v>
      </c>
      <c r="D567" s="282" t="s">
        <v>6269</v>
      </c>
      <c r="E567" s="282" t="s">
        <v>6492</v>
      </c>
      <c r="F567" s="282" t="s">
        <v>6493</v>
      </c>
      <c r="G567" s="282" t="s">
        <v>989</v>
      </c>
      <c r="H567" s="282">
        <v>1982</v>
      </c>
      <c r="I567" s="271"/>
      <c r="J567" s="271"/>
      <c r="K567" s="272">
        <v>43276</v>
      </c>
      <c r="L567" s="282" t="s">
        <v>6494</v>
      </c>
      <c r="M567" s="271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  <c r="X567" s="277"/>
      <c r="Y567" s="277"/>
      <c r="Z567" s="277"/>
      <c r="AA567" s="277"/>
      <c r="AB567" s="277"/>
      <c r="AC567" s="277"/>
      <c r="AD567" s="277"/>
      <c r="AE567" s="277"/>
      <c r="AF567" s="277"/>
      <c r="AG567" s="277"/>
      <c r="AH567" s="277"/>
      <c r="AI567" s="277"/>
      <c r="AJ567" s="277"/>
      <c r="AK567" s="277"/>
      <c r="AL567" s="277"/>
      <c r="AM567" s="277"/>
      <c r="AN567" s="277"/>
      <c r="AO567" s="277"/>
      <c r="AP567" s="277"/>
      <c r="AQ567" s="277"/>
      <c r="AR567" s="277"/>
      <c r="AS567" s="277"/>
      <c r="AT567" s="277"/>
      <c r="AU567" s="277"/>
      <c r="AV567" s="277"/>
      <c r="AW567" s="277"/>
      <c r="AX567" s="277"/>
      <c r="AY567" s="277"/>
      <c r="AZ567" s="277"/>
      <c r="BA567" s="277"/>
      <c r="BB567" s="277"/>
      <c r="BC567" s="277"/>
      <c r="BD567" s="277"/>
      <c r="BE567" s="277"/>
      <c r="BF567" s="277"/>
      <c r="BG567" s="277"/>
      <c r="BH567" s="277"/>
      <c r="BI567" s="277"/>
      <c r="BJ567" s="277"/>
      <c r="BK567" s="277"/>
      <c r="BL567" s="277"/>
      <c r="BM567" s="277"/>
      <c r="BN567" s="277"/>
      <c r="BO567" s="277"/>
      <c r="BP567" s="277"/>
      <c r="BQ567" s="277"/>
      <c r="BR567" s="277"/>
      <c r="BS567" s="277"/>
      <c r="BT567" s="277"/>
      <c r="BU567" s="277"/>
      <c r="BV567" s="277"/>
      <c r="BW567" s="277"/>
      <c r="BX567" s="277"/>
      <c r="BY567" s="277"/>
      <c r="BZ567" s="277"/>
      <c r="CA567" s="277"/>
      <c r="CB567" s="277"/>
      <c r="CC567" s="277"/>
      <c r="CD567" s="277"/>
      <c r="CE567" s="277"/>
      <c r="CF567" s="277"/>
      <c r="CG567" s="277"/>
      <c r="CH567" s="277"/>
      <c r="CI567" s="277"/>
      <c r="CJ567" s="277"/>
      <c r="CK567" s="277"/>
      <c r="CL567" s="277"/>
      <c r="CM567" s="277"/>
      <c r="CN567" s="277"/>
      <c r="CO567" s="277"/>
      <c r="CP567" s="277"/>
      <c r="CQ567" s="277"/>
      <c r="CR567" s="277"/>
      <c r="CS567" s="277"/>
      <c r="CT567" s="277"/>
      <c r="CU567" s="277"/>
      <c r="CV567" s="277"/>
      <c r="CW567" s="277"/>
      <c r="CX567" s="277"/>
      <c r="CY567" s="277"/>
      <c r="CZ567" s="277"/>
      <c r="DA567" s="277"/>
      <c r="DB567" s="277"/>
    </row>
    <row r="568" spans="1:106" s="293" customFormat="1" ht="25.5">
      <c r="A568" s="271"/>
      <c r="B568" s="271"/>
      <c r="C568" s="282" t="s">
        <v>6495</v>
      </c>
      <c r="D568" s="282" t="s">
        <v>6269</v>
      </c>
      <c r="E568" s="282" t="s">
        <v>6496</v>
      </c>
      <c r="F568" s="282" t="s">
        <v>6497</v>
      </c>
      <c r="G568" s="282" t="s">
        <v>977</v>
      </c>
      <c r="H568" s="282">
        <v>4990</v>
      </c>
      <c r="I568" s="271"/>
      <c r="J568" s="271"/>
      <c r="K568" s="272">
        <v>43285</v>
      </c>
      <c r="L568" s="282" t="s">
        <v>6498</v>
      </c>
      <c r="M568" s="271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  <c r="X568" s="277"/>
      <c r="Y568" s="277"/>
      <c r="Z568" s="277"/>
      <c r="AA568" s="277"/>
      <c r="AB568" s="277"/>
      <c r="AC568" s="277"/>
      <c r="AD568" s="277"/>
      <c r="AE568" s="277"/>
      <c r="AF568" s="277"/>
      <c r="AG568" s="277"/>
      <c r="AH568" s="277"/>
      <c r="AI568" s="277"/>
      <c r="AJ568" s="277"/>
      <c r="AK568" s="277"/>
      <c r="AL568" s="277"/>
      <c r="AM568" s="277"/>
      <c r="AN568" s="277"/>
      <c r="AO568" s="277"/>
      <c r="AP568" s="277"/>
      <c r="AQ568" s="277"/>
      <c r="AR568" s="277"/>
      <c r="AS568" s="277"/>
      <c r="AT568" s="277"/>
      <c r="AU568" s="277"/>
      <c r="AV568" s="277"/>
      <c r="AW568" s="277"/>
      <c r="AX568" s="277"/>
      <c r="AY568" s="277"/>
      <c r="AZ568" s="277"/>
      <c r="BA568" s="277"/>
      <c r="BB568" s="277"/>
      <c r="BC568" s="277"/>
      <c r="BD568" s="277"/>
      <c r="BE568" s="277"/>
      <c r="BF568" s="277"/>
      <c r="BG568" s="277"/>
      <c r="BH568" s="277"/>
      <c r="BI568" s="277"/>
      <c r="BJ568" s="277"/>
      <c r="BK568" s="277"/>
      <c r="BL568" s="277"/>
      <c r="BM568" s="277"/>
      <c r="BN568" s="277"/>
      <c r="BO568" s="277"/>
      <c r="BP568" s="277"/>
      <c r="BQ568" s="277"/>
      <c r="BR568" s="277"/>
      <c r="BS568" s="277"/>
      <c r="BT568" s="277"/>
      <c r="BU568" s="277"/>
      <c r="BV568" s="277"/>
      <c r="BW568" s="277"/>
      <c r="BX568" s="277"/>
      <c r="BY568" s="277"/>
      <c r="BZ568" s="277"/>
      <c r="CA568" s="277"/>
      <c r="CB568" s="277"/>
      <c r="CC568" s="277"/>
      <c r="CD568" s="277"/>
      <c r="CE568" s="277"/>
      <c r="CF568" s="277"/>
      <c r="CG568" s="277"/>
      <c r="CH568" s="277"/>
      <c r="CI568" s="277"/>
      <c r="CJ568" s="277"/>
      <c r="CK568" s="277"/>
      <c r="CL568" s="277"/>
      <c r="CM568" s="277"/>
      <c r="CN568" s="277"/>
      <c r="CO568" s="277"/>
      <c r="CP568" s="277"/>
      <c r="CQ568" s="277"/>
      <c r="CR568" s="277"/>
      <c r="CS568" s="277"/>
      <c r="CT568" s="277"/>
      <c r="CU568" s="277"/>
      <c r="CV568" s="277"/>
      <c r="CW568" s="277"/>
      <c r="CX568" s="277"/>
      <c r="CY568" s="277"/>
      <c r="CZ568" s="277"/>
      <c r="DA568" s="277"/>
      <c r="DB568" s="277"/>
    </row>
    <row r="569" spans="1:106" s="293" customFormat="1" ht="25.5">
      <c r="A569" s="271"/>
      <c r="B569" s="271"/>
      <c r="C569" s="282" t="s">
        <v>6499</v>
      </c>
      <c r="D569" s="282" t="s">
        <v>5758</v>
      </c>
      <c r="E569" s="282" t="s">
        <v>6500</v>
      </c>
      <c r="F569" s="282" t="s">
        <v>6501</v>
      </c>
      <c r="G569" s="282" t="s">
        <v>989</v>
      </c>
      <c r="H569" s="282">
        <v>500</v>
      </c>
      <c r="I569" s="271"/>
      <c r="J569" s="271"/>
      <c r="K569" s="272">
        <v>43287</v>
      </c>
      <c r="L569" s="282" t="s">
        <v>6502</v>
      </c>
      <c r="M569" s="271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  <c r="X569" s="277"/>
      <c r="Y569" s="277"/>
      <c r="Z569" s="277"/>
      <c r="AA569" s="277"/>
      <c r="AB569" s="277"/>
      <c r="AC569" s="277"/>
      <c r="AD569" s="277"/>
      <c r="AE569" s="277"/>
      <c r="AF569" s="277"/>
      <c r="AG569" s="277"/>
      <c r="AH569" s="277"/>
      <c r="AI569" s="277"/>
      <c r="AJ569" s="277"/>
      <c r="AK569" s="277"/>
      <c r="AL569" s="277"/>
      <c r="AM569" s="277"/>
      <c r="AN569" s="277"/>
      <c r="AO569" s="277"/>
      <c r="AP569" s="277"/>
      <c r="AQ569" s="277"/>
      <c r="AR569" s="277"/>
      <c r="AS569" s="277"/>
      <c r="AT569" s="277"/>
      <c r="AU569" s="277"/>
      <c r="AV569" s="277"/>
      <c r="AW569" s="277"/>
      <c r="AX569" s="277"/>
      <c r="AY569" s="277"/>
      <c r="AZ569" s="277"/>
      <c r="BA569" s="277"/>
      <c r="BB569" s="277"/>
      <c r="BC569" s="277"/>
      <c r="BD569" s="277"/>
      <c r="BE569" s="277"/>
      <c r="BF569" s="277"/>
      <c r="BG569" s="277"/>
      <c r="BH569" s="277"/>
      <c r="BI569" s="277"/>
      <c r="BJ569" s="277"/>
      <c r="BK569" s="277"/>
      <c r="BL569" s="277"/>
      <c r="BM569" s="277"/>
      <c r="BN569" s="277"/>
      <c r="BO569" s="277"/>
      <c r="BP569" s="277"/>
      <c r="BQ569" s="277"/>
      <c r="BR569" s="277"/>
      <c r="BS569" s="277"/>
      <c r="BT569" s="277"/>
      <c r="BU569" s="277"/>
      <c r="BV569" s="277"/>
      <c r="BW569" s="277"/>
      <c r="BX569" s="277"/>
      <c r="BY569" s="277"/>
      <c r="BZ569" s="277"/>
      <c r="CA569" s="277"/>
      <c r="CB569" s="277"/>
      <c r="CC569" s="277"/>
      <c r="CD569" s="277"/>
      <c r="CE569" s="277"/>
      <c r="CF569" s="277"/>
      <c r="CG569" s="277"/>
      <c r="CH569" s="277"/>
      <c r="CI569" s="277"/>
      <c r="CJ569" s="277"/>
      <c r="CK569" s="277"/>
      <c r="CL569" s="277"/>
      <c r="CM569" s="277"/>
      <c r="CN569" s="277"/>
      <c r="CO569" s="277"/>
      <c r="CP569" s="277"/>
      <c r="CQ569" s="277"/>
      <c r="CR569" s="277"/>
      <c r="CS569" s="277"/>
      <c r="CT569" s="277"/>
      <c r="CU569" s="277"/>
      <c r="CV569" s="277"/>
      <c r="CW569" s="277"/>
      <c r="CX569" s="277"/>
      <c r="CY569" s="277"/>
      <c r="CZ569" s="277"/>
      <c r="DA569" s="277"/>
      <c r="DB569" s="277"/>
    </row>
    <row r="570" spans="1:106" s="293" customFormat="1" ht="12.75">
      <c r="A570" s="271"/>
      <c r="B570" s="271"/>
      <c r="C570" s="271"/>
      <c r="D570" s="271"/>
      <c r="E570" s="271"/>
      <c r="F570" s="271"/>
      <c r="G570" s="282" t="s">
        <v>6503</v>
      </c>
      <c r="H570" s="282">
        <v>12000</v>
      </c>
      <c r="I570" s="271"/>
      <c r="J570" s="271"/>
      <c r="K570" s="271"/>
      <c r="L570" s="271"/>
      <c r="M570" s="271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  <c r="X570" s="277"/>
      <c r="Y570" s="277"/>
      <c r="Z570" s="277"/>
      <c r="AA570" s="277"/>
      <c r="AB570" s="277"/>
      <c r="AC570" s="277"/>
      <c r="AD570" s="277"/>
      <c r="AE570" s="277"/>
      <c r="AF570" s="277"/>
      <c r="AG570" s="277"/>
      <c r="AH570" s="277"/>
      <c r="AI570" s="277"/>
      <c r="AJ570" s="277"/>
      <c r="AK570" s="277"/>
      <c r="AL570" s="277"/>
      <c r="AM570" s="277"/>
      <c r="AN570" s="277"/>
      <c r="AO570" s="277"/>
      <c r="AP570" s="277"/>
      <c r="AQ570" s="277"/>
      <c r="AR570" s="277"/>
      <c r="AS570" s="277"/>
      <c r="AT570" s="277"/>
      <c r="AU570" s="277"/>
      <c r="AV570" s="277"/>
      <c r="AW570" s="277"/>
      <c r="AX570" s="277"/>
      <c r="AY570" s="277"/>
      <c r="AZ570" s="277"/>
      <c r="BA570" s="277"/>
      <c r="BB570" s="277"/>
      <c r="BC570" s="277"/>
      <c r="BD570" s="277"/>
      <c r="BE570" s="277"/>
      <c r="BF570" s="277"/>
      <c r="BG570" s="277"/>
      <c r="BH570" s="277"/>
      <c r="BI570" s="277"/>
      <c r="BJ570" s="277"/>
      <c r="BK570" s="277"/>
      <c r="BL570" s="277"/>
      <c r="BM570" s="277"/>
      <c r="BN570" s="277"/>
      <c r="BO570" s="277"/>
      <c r="BP570" s="277"/>
      <c r="BQ570" s="277"/>
      <c r="BR570" s="277"/>
      <c r="BS570" s="277"/>
      <c r="BT570" s="277"/>
      <c r="BU570" s="277"/>
      <c r="BV570" s="277"/>
      <c r="BW570" s="277"/>
      <c r="BX570" s="277"/>
      <c r="BY570" s="277"/>
      <c r="BZ570" s="277"/>
      <c r="CA570" s="277"/>
      <c r="CB570" s="277"/>
      <c r="CC570" s="277"/>
      <c r="CD570" s="277"/>
      <c r="CE570" s="277"/>
      <c r="CF570" s="277"/>
      <c r="CG570" s="277"/>
      <c r="CH570" s="277"/>
      <c r="CI570" s="277"/>
      <c r="CJ570" s="277"/>
      <c r="CK570" s="277"/>
      <c r="CL570" s="277"/>
      <c r="CM570" s="277"/>
      <c r="CN570" s="277"/>
      <c r="CO570" s="277"/>
      <c r="CP570" s="277"/>
      <c r="CQ570" s="277"/>
      <c r="CR570" s="277"/>
      <c r="CS570" s="277"/>
      <c r="CT570" s="277"/>
      <c r="CU570" s="277"/>
      <c r="CV570" s="277"/>
      <c r="CW570" s="277"/>
      <c r="CX570" s="277"/>
      <c r="CY570" s="277"/>
      <c r="CZ570" s="277"/>
      <c r="DA570" s="277"/>
      <c r="DB570" s="277"/>
    </row>
    <row r="571" spans="1:106" s="293" customFormat="1" ht="25.5">
      <c r="A571" s="271"/>
      <c r="B571" s="271"/>
      <c r="C571" s="271" t="s">
        <v>6504</v>
      </c>
      <c r="D571" s="282" t="s">
        <v>5758</v>
      </c>
      <c r="E571" s="282" t="s">
        <v>6505</v>
      </c>
      <c r="F571" s="282" t="s">
        <v>6506</v>
      </c>
      <c r="G571" s="282" t="s">
        <v>989</v>
      </c>
      <c r="H571" s="282">
        <v>200</v>
      </c>
      <c r="I571" s="271"/>
      <c r="J571" s="271"/>
      <c r="K571" s="272">
        <v>43287</v>
      </c>
      <c r="L571" s="271" t="s">
        <v>6507</v>
      </c>
      <c r="M571" s="271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  <c r="X571" s="277"/>
      <c r="Y571" s="277"/>
      <c r="Z571" s="277"/>
      <c r="AA571" s="277"/>
      <c r="AB571" s="277"/>
      <c r="AC571" s="277"/>
      <c r="AD571" s="277"/>
      <c r="AE571" s="277"/>
      <c r="AF571" s="277"/>
      <c r="AG571" s="277"/>
      <c r="AH571" s="277"/>
      <c r="AI571" s="277"/>
      <c r="AJ571" s="277"/>
      <c r="AK571" s="277"/>
      <c r="AL571" s="277"/>
      <c r="AM571" s="277"/>
      <c r="AN571" s="277"/>
      <c r="AO571" s="277"/>
      <c r="AP571" s="277"/>
      <c r="AQ571" s="277"/>
      <c r="AR571" s="277"/>
      <c r="AS571" s="277"/>
      <c r="AT571" s="277"/>
      <c r="AU571" s="277"/>
      <c r="AV571" s="277"/>
      <c r="AW571" s="277"/>
      <c r="AX571" s="277"/>
      <c r="AY571" s="277"/>
      <c r="AZ571" s="277"/>
      <c r="BA571" s="277"/>
      <c r="BB571" s="277"/>
      <c r="BC571" s="277"/>
      <c r="BD571" s="277"/>
      <c r="BE571" s="277"/>
      <c r="BF571" s="277"/>
      <c r="BG571" s="277"/>
      <c r="BH571" s="277"/>
      <c r="BI571" s="277"/>
      <c r="BJ571" s="277"/>
      <c r="BK571" s="277"/>
      <c r="BL571" s="277"/>
      <c r="BM571" s="277"/>
      <c r="BN571" s="277"/>
      <c r="BO571" s="277"/>
      <c r="BP571" s="277"/>
      <c r="BQ571" s="277"/>
      <c r="BR571" s="277"/>
      <c r="BS571" s="277"/>
      <c r="BT571" s="277"/>
      <c r="BU571" s="277"/>
      <c r="BV571" s="277"/>
      <c r="BW571" s="277"/>
      <c r="BX571" s="277"/>
      <c r="BY571" s="277"/>
      <c r="BZ571" s="277"/>
      <c r="CA571" s="277"/>
      <c r="CB571" s="277"/>
      <c r="CC571" s="277"/>
      <c r="CD571" s="277"/>
      <c r="CE571" s="277"/>
      <c r="CF571" s="277"/>
      <c r="CG571" s="277"/>
      <c r="CH571" s="277"/>
      <c r="CI571" s="277"/>
      <c r="CJ571" s="277"/>
      <c r="CK571" s="277"/>
      <c r="CL571" s="277"/>
      <c r="CM571" s="277"/>
      <c r="CN571" s="277"/>
      <c r="CO571" s="277"/>
      <c r="CP571" s="277"/>
      <c r="CQ571" s="277"/>
      <c r="CR571" s="277"/>
      <c r="CS571" s="277"/>
      <c r="CT571" s="277"/>
      <c r="CU571" s="277"/>
      <c r="CV571" s="277"/>
      <c r="CW571" s="277"/>
      <c r="CX571" s="277"/>
      <c r="CY571" s="277"/>
      <c r="CZ571" s="277"/>
      <c r="DA571" s="277"/>
      <c r="DB571" s="277"/>
    </row>
    <row r="572" spans="1:106" s="293" customFormat="1" ht="12.75">
      <c r="A572" s="271"/>
      <c r="B572" s="271"/>
      <c r="C572" s="271"/>
      <c r="D572" s="271"/>
      <c r="E572" s="271"/>
      <c r="F572" s="271"/>
      <c r="G572" s="282" t="s">
        <v>977</v>
      </c>
      <c r="H572" s="282">
        <v>3000</v>
      </c>
      <c r="I572" s="271"/>
      <c r="J572" s="271"/>
      <c r="K572" s="271"/>
      <c r="L572" s="271"/>
      <c r="M572" s="271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  <c r="X572" s="277"/>
      <c r="Y572" s="277"/>
      <c r="Z572" s="277"/>
      <c r="AA572" s="277"/>
      <c r="AB572" s="277"/>
      <c r="AC572" s="277"/>
      <c r="AD572" s="277"/>
      <c r="AE572" s="277"/>
      <c r="AF572" s="277"/>
      <c r="AG572" s="277"/>
      <c r="AH572" s="277"/>
      <c r="AI572" s="277"/>
      <c r="AJ572" s="277"/>
      <c r="AK572" s="277"/>
      <c r="AL572" s="277"/>
      <c r="AM572" s="277"/>
      <c r="AN572" s="277"/>
      <c r="AO572" s="277"/>
      <c r="AP572" s="277"/>
      <c r="AQ572" s="277"/>
      <c r="AR572" s="277"/>
      <c r="AS572" s="277"/>
      <c r="AT572" s="277"/>
      <c r="AU572" s="277"/>
      <c r="AV572" s="277"/>
      <c r="AW572" s="277"/>
      <c r="AX572" s="277"/>
      <c r="AY572" s="277"/>
      <c r="AZ572" s="277"/>
      <c r="BA572" s="277"/>
      <c r="BB572" s="277"/>
      <c r="BC572" s="277"/>
      <c r="BD572" s="277"/>
      <c r="BE572" s="277"/>
      <c r="BF572" s="277"/>
      <c r="BG572" s="277"/>
      <c r="BH572" s="277"/>
      <c r="BI572" s="277"/>
      <c r="BJ572" s="277"/>
      <c r="BK572" s="277"/>
      <c r="BL572" s="277"/>
      <c r="BM572" s="277"/>
      <c r="BN572" s="277"/>
      <c r="BO572" s="277"/>
      <c r="BP572" s="277"/>
      <c r="BQ572" s="277"/>
      <c r="BR572" s="277"/>
      <c r="BS572" s="277"/>
      <c r="BT572" s="277"/>
      <c r="BU572" s="277"/>
      <c r="BV572" s="277"/>
      <c r="BW572" s="277"/>
      <c r="BX572" s="277"/>
      <c r="BY572" s="277"/>
      <c r="BZ572" s="277"/>
      <c r="CA572" s="277"/>
      <c r="CB572" s="277"/>
      <c r="CC572" s="277"/>
      <c r="CD572" s="277"/>
      <c r="CE572" s="277"/>
      <c r="CF572" s="277"/>
      <c r="CG572" s="277"/>
      <c r="CH572" s="277"/>
      <c r="CI572" s="277"/>
      <c r="CJ572" s="277"/>
      <c r="CK572" s="277"/>
      <c r="CL572" s="277"/>
      <c r="CM572" s="277"/>
      <c r="CN572" s="277"/>
      <c r="CO572" s="277"/>
      <c r="CP572" s="277"/>
      <c r="CQ572" s="277"/>
      <c r="CR572" s="277"/>
      <c r="CS572" s="277"/>
      <c r="CT572" s="277"/>
      <c r="CU572" s="277"/>
      <c r="CV572" s="277"/>
      <c r="CW572" s="277"/>
      <c r="CX572" s="277"/>
      <c r="CY572" s="277"/>
      <c r="CZ572" s="277"/>
      <c r="DA572" s="277"/>
      <c r="DB572" s="277"/>
    </row>
    <row r="573" spans="1:106" s="293" customFormat="1" ht="25.5">
      <c r="A573" s="271"/>
      <c r="B573" s="271"/>
      <c r="C573" s="271" t="s">
        <v>6508</v>
      </c>
      <c r="D573" s="282" t="s">
        <v>5758</v>
      </c>
      <c r="E573" s="282" t="s">
        <v>6509</v>
      </c>
      <c r="F573" s="282" t="s">
        <v>6510</v>
      </c>
      <c r="G573" s="282" t="s">
        <v>977</v>
      </c>
      <c r="H573" s="282">
        <v>5000</v>
      </c>
      <c r="I573" s="271"/>
      <c r="J573" s="271"/>
      <c r="K573" s="272">
        <v>43287</v>
      </c>
      <c r="L573" s="271" t="s">
        <v>6511</v>
      </c>
      <c r="M573" s="271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  <c r="X573" s="277"/>
      <c r="Y573" s="277"/>
      <c r="Z573" s="277"/>
      <c r="AA573" s="277"/>
      <c r="AB573" s="277"/>
      <c r="AC573" s="277"/>
      <c r="AD573" s="277"/>
      <c r="AE573" s="277"/>
      <c r="AF573" s="277"/>
      <c r="AG573" s="277"/>
      <c r="AH573" s="277"/>
      <c r="AI573" s="277"/>
      <c r="AJ573" s="277"/>
      <c r="AK573" s="277"/>
      <c r="AL573" s="277"/>
      <c r="AM573" s="277"/>
      <c r="AN573" s="277"/>
      <c r="AO573" s="277"/>
      <c r="AP573" s="277"/>
      <c r="AQ573" s="277"/>
      <c r="AR573" s="277"/>
      <c r="AS573" s="277"/>
      <c r="AT573" s="277"/>
      <c r="AU573" s="277"/>
      <c r="AV573" s="277"/>
      <c r="AW573" s="277"/>
      <c r="AX573" s="277"/>
      <c r="AY573" s="277"/>
      <c r="AZ573" s="277"/>
      <c r="BA573" s="277"/>
      <c r="BB573" s="277"/>
      <c r="BC573" s="277"/>
      <c r="BD573" s="277"/>
      <c r="BE573" s="277"/>
      <c r="BF573" s="277"/>
      <c r="BG573" s="277"/>
      <c r="BH573" s="277"/>
      <c r="BI573" s="277"/>
      <c r="BJ573" s="277"/>
      <c r="BK573" s="277"/>
      <c r="BL573" s="277"/>
      <c r="BM573" s="277"/>
      <c r="BN573" s="277"/>
      <c r="BO573" s="277"/>
      <c r="BP573" s="277"/>
      <c r="BQ573" s="277"/>
      <c r="BR573" s="277"/>
      <c r="BS573" s="277"/>
      <c r="BT573" s="277"/>
      <c r="BU573" s="277"/>
      <c r="BV573" s="277"/>
      <c r="BW573" s="277"/>
      <c r="BX573" s="277"/>
      <c r="BY573" s="277"/>
      <c r="BZ573" s="277"/>
      <c r="CA573" s="277"/>
      <c r="CB573" s="277"/>
      <c r="CC573" s="277"/>
      <c r="CD573" s="277"/>
      <c r="CE573" s="277"/>
      <c r="CF573" s="277"/>
      <c r="CG573" s="277"/>
      <c r="CH573" s="277"/>
      <c r="CI573" s="277"/>
      <c r="CJ573" s="277"/>
      <c r="CK573" s="277"/>
      <c r="CL573" s="277"/>
      <c r="CM573" s="277"/>
      <c r="CN573" s="277"/>
      <c r="CO573" s="277"/>
      <c r="CP573" s="277"/>
      <c r="CQ573" s="277"/>
      <c r="CR573" s="277"/>
      <c r="CS573" s="277"/>
      <c r="CT573" s="277"/>
      <c r="CU573" s="277"/>
      <c r="CV573" s="277"/>
      <c r="CW573" s="277"/>
      <c r="CX573" s="277"/>
      <c r="CY573" s="277"/>
      <c r="CZ573" s="277"/>
      <c r="DA573" s="277"/>
      <c r="DB573" s="277"/>
    </row>
    <row r="574" spans="1:106" s="293" customFormat="1" ht="25.5">
      <c r="A574" s="271"/>
      <c r="B574" s="271"/>
      <c r="C574" s="271" t="s">
        <v>6512</v>
      </c>
      <c r="D574" s="282" t="s">
        <v>6513</v>
      </c>
      <c r="E574" s="282" t="s">
        <v>6514</v>
      </c>
      <c r="F574" s="282" t="s">
        <v>6515</v>
      </c>
      <c r="G574" s="282" t="s">
        <v>977</v>
      </c>
      <c r="H574" s="282">
        <v>5000</v>
      </c>
      <c r="I574" s="271"/>
      <c r="J574" s="271"/>
      <c r="K574" s="272">
        <v>43287</v>
      </c>
      <c r="L574" s="271" t="s">
        <v>6516</v>
      </c>
      <c r="M574" s="271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  <c r="X574" s="277"/>
      <c r="Y574" s="277"/>
      <c r="Z574" s="277"/>
      <c r="AA574" s="277"/>
      <c r="AB574" s="277"/>
      <c r="AC574" s="277"/>
      <c r="AD574" s="277"/>
      <c r="AE574" s="277"/>
      <c r="AF574" s="277"/>
      <c r="AG574" s="277"/>
      <c r="AH574" s="277"/>
      <c r="AI574" s="277"/>
      <c r="AJ574" s="277"/>
      <c r="AK574" s="277"/>
      <c r="AL574" s="277"/>
      <c r="AM574" s="277"/>
      <c r="AN574" s="277"/>
      <c r="AO574" s="277"/>
      <c r="AP574" s="277"/>
      <c r="AQ574" s="277"/>
      <c r="AR574" s="277"/>
      <c r="AS574" s="277"/>
      <c r="AT574" s="277"/>
      <c r="AU574" s="277"/>
      <c r="AV574" s="277"/>
      <c r="AW574" s="277"/>
      <c r="AX574" s="277"/>
      <c r="AY574" s="277"/>
      <c r="AZ574" s="277"/>
      <c r="BA574" s="277"/>
      <c r="BB574" s="277"/>
      <c r="BC574" s="277"/>
      <c r="BD574" s="277"/>
      <c r="BE574" s="277"/>
      <c r="BF574" s="277"/>
      <c r="BG574" s="277"/>
      <c r="BH574" s="277"/>
      <c r="BI574" s="277"/>
      <c r="BJ574" s="277"/>
      <c r="BK574" s="277"/>
      <c r="BL574" s="277"/>
      <c r="BM574" s="277"/>
      <c r="BN574" s="277"/>
      <c r="BO574" s="277"/>
      <c r="BP574" s="277"/>
      <c r="BQ574" s="277"/>
      <c r="BR574" s="277"/>
      <c r="BS574" s="277"/>
      <c r="BT574" s="277"/>
      <c r="BU574" s="277"/>
      <c r="BV574" s="277"/>
      <c r="BW574" s="277"/>
      <c r="BX574" s="277"/>
      <c r="BY574" s="277"/>
      <c r="BZ574" s="277"/>
      <c r="CA574" s="277"/>
      <c r="CB574" s="277"/>
      <c r="CC574" s="277"/>
      <c r="CD574" s="277"/>
      <c r="CE574" s="277"/>
      <c r="CF574" s="277"/>
      <c r="CG574" s="277"/>
      <c r="CH574" s="277"/>
      <c r="CI574" s="277"/>
      <c r="CJ574" s="277"/>
      <c r="CK574" s="277"/>
      <c r="CL574" s="277"/>
      <c r="CM574" s="277"/>
      <c r="CN574" s="277"/>
      <c r="CO574" s="277"/>
      <c r="CP574" s="277"/>
      <c r="CQ574" s="277"/>
      <c r="CR574" s="277"/>
      <c r="CS574" s="277"/>
      <c r="CT574" s="277"/>
      <c r="CU574" s="277"/>
      <c r="CV574" s="277"/>
      <c r="CW574" s="277"/>
      <c r="CX574" s="277"/>
      <c r="CY574" s="277"/>
      <c r="CZ574" s="277"/>
      <c r="DA574" s="277"/>
      <c r="DB574" s="277"/>
    </row>
    <row r="575" spans="1:106" s="293" customFormat="1" ht="25.5">
      <c r="A575" s="271"/>
      <c r="B575" s="271"/>
      <c r="C575" s="271" t="s">
        <v>6517</v>
      </c>
      <c r="D575" s="282" t="s">
        <v>5341</v>
      </c>
      <c r="E575" s="282" t="s">
        <v>6518</v>
      </c>
      <c r="F575" s="282" t="s">
        <v>6519</v>
      </c>
      <c r="G575" s="282" t="s">
        <v>977</v>
      </c>
      <c r="H575" s="282">
        <v>4000</v>
      </c>
      <c r="I575" s="271"/>
      <c r="J575" s="271"/>
      <c r="K575" s="272">
        <v>43290</v>
      </c>
      <c r="L575" s="271" t="s">
        <v>6520</v>
      </c>
      <c r="M575" s="271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  <c r="X575" s="277"/>
      <c r="Y575" s="277"/>
      <c r="Z575" s="277"/>
      <c r="AA575" s="277"/>
      <c r="AB575" s="277"/>
      <c r="AC575" s="277"/>
      <c r="AD575" s="277"/>
      <c r="AE575" s="277"/>
      <c r="AF575" s="277"/>
      <c r="AG575" s="277"/>
      <c r="AH575" s="277"/>
      <c r="AI575" s="277"/>
      <c r="AJ575" s="277"/>
      <c r="AK575" s="277"/>
      <c r="AL575" s="277"/>
      <c r="AM575" s="277"/>
      <c r="AN575" s="277"/>
      <c r="AO575" s="277"/>
      <c r="AP575" s="277"/>
      <c r="AQ575" s="277"/>
      <c r="AR575" s="277"/>
      <c r="AS575" s="277"/>
      <c r="AT575" s="277"/>
      <c r="AU575" s="277"/>
      <c r="AV575" s="277"/>
      <c r="AW575" s="277"/>
      <c r="AX575" s="277"/>
      <c r="AY575" s="277"/>
      <c r="AZ575" s="277"/>
      <c r="BA575" s="277"/>
      <c r="BB575" s="277"/>
      <c r="BC575" s="277"/>
      <c r="BD575" s="277"/>
      <c r="BE575" s="277"/>
      <c r="BF575" s="277"/>
      <c r="BG575" s="277"/>
      <c r="BH575" s="277"/>
      <c r="BI575" s="277"/>
      <c r="BJ575" s="277"/>
      <c r="BK575" s="277"/>
      <c r="BL575" s="277"/>
      <c r="BM575" s="277"/>
      <c r="BN575" s="277"/>
      <c r="BO575" s="277"/>
      <c r="BP575" s="277"/>
      <c r="BQ575" s="277"/>
      <c r="BR575" s="277"/>
      <c r="BS575" s="277"/>
      <c r="BT575" s="277"/>
      <c r="BU575" s="277"/>
      <c r="BV575" s="277"/>
      <c r="BW575" s="277"/>
      <c r="BX575" s="277"/>
      <c r="BY575" s="277"/>
      <c r="BZ575" s="277"/>
      <c r="CA575" s="277"/>
      <c r="CB575" s="277"/>
      <c r="CC575" s="277"/>
      <c r="CD575" s="277"/>
      <c r="CE575" s="277"/>
      <c r="CF575" s="277"/>
      <c r="CG575" s="277"/>
      <c r="CH575" s="277"/>
      <c r="CI575" s="277"/>
      <c r="CJ575" s="277"/>
      <c r="CK575" s="277"/>
      <c r="CL575" s="277"/>
      <c r="CM575" s="277"/>
      <c r="CN575" s="277"/>
      <c r="CO575" s="277"/>
      <c r="CP575" s="277"/>
      <c r="CQ575" s="277"/>
      <c r="CR575" s="277"/>
      <c r="CS575" s="277"/>
      <c r="CT575" s="277"/>
      <c r="CU575" s="277"/>
      <c r="CV575" s="277"/>
      <c r="CW575" s="277"/>
      <c r="CX575" s="277"/>
      <c r="CY575" s="277"/>
      <c r="CZ575" s="277"/>
      <c r="DA575" s="277"/>
      <c r="DB575" s="277"/>
    </row>
    <row r="576" spans="1:106" s="293" customFormat="1" ht="25.5">
      <c r="A576" s="271"/>
      <c r="B576" s="271"/>
      <c r="C576" s="271" t="s">
        <v>6521</v>
      </c>
      <c r="D576" s="282" t="s">
        <v>6269</v>
      </c>
      <c r="E576" s="282" t="s">
        <v>6522</v>
      </c>
      <c r="F576" s="282" t="s">
        <v>6523</v>
      </c>
      <c r="G576" s="282" t="s">
        <v>989</v>
      </c>
      <c r="H576" s="282">
        <v>36248</v>
      </c>
      <c r="I576" s="271"/>
      <c r="J576" s="271"/>
      <c r="K576" s="272">
        <v>43291</v>
      </c>
      <c r="L576" s="271" t="s">
        <v>6524</v>
      </c>
      <c r="M576" s="271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  <c r="X576" s="277"/>
      <c r="Y576" s="277"/>
      <c r="Z576" s="277"/>
      <c r="AA576" s="277"/>
      <c r="AB576" s="277"/>
      <c r="AC576" s="277"/>
      <c r="AD576" s="277"/>
      <c r="AE576" s="277"/>
      <c r="AF576" s="277"/>
      <c r="AG576" s="277"/>
      <c r="AH576" s="277"/>
      <c r="AI576" s="277"/>
      <c r="AJ576" s="277"/>
      <c r="AK576" s="277"/>
      <c r="AL576" s="277"/>
      <c r="AM576" s="277"/>
      <c r="AN576" s="277"/>
      <c r="AO576" s="277"/>
      <c r="AP576" s="277"/>
      <c r="AQ576" s="277"/>
      <c r="AR576" s="277"/>
      <c r="AS576" s="277"/>
      <c r="AT576" s="277"/>
      <c r="AU576" s="277"/>
      <c r="AV576" s="277"/>
      <c r="AW576" s="277"/>
      <c r="AX576" s="277"/>
      <c r="AY576" s="277"/>
      <c r="AZ576" s="277"/>
      <c r="BA576" s="277"/>
      <c r="BB576" s="277"/>
      <c r="BC576" s="277"/>
      <c r="BD576" s="277"/>
      <c r="BE576" s="277"/>
      <c r="BF576" s="277"/>
      <c r="BG576" s="277"/>
      <c r="BH576" s="277"/>
      <c r="BI576" s="277"/>
      <c r="BJ576" s="277"/>
      <c r="BK576" s="277"/>
      <c r="BL576" s="277"/>
      <c r="BM576" s="277"/>
      <c r="BN576" s="277"/>
      <c r="BO576" s="277"/>
      <c r="BP576" s="277"/>
      <c r="BQ576" s="277"/>
      <c r="BR576" s="277"/>
      <c r="BS576" s="277"/>
      <c r="BT576" s="277"/>
      <c r="BU576" s="277"/>
      <c r="BV576" s="277"/>
      <c r="BW576" s="277"/>
      <c r="BX576" s="277"/>
      <c r="BY576" s="277"/>
      <c r="BZ576" s="277"/>
      <c r="CA576" s="277"/>
      <c r="CB576" s="277"/>
      <c r="CC576" s="277"/>
      <c r="CD576" s="277"/>
      <c r="CE576" s="277"/>
      <c r="CF576" s="277"/>
      <c r="CG576" s="277"/>
      <c r="CH576" s="277"/>
      <c r="CI576" s="277"/>
      <c r="CJ576" s="277"/>
      <c r="CK576" s="277"/>
      <c r="CL576" s="277"/>
      <c r="CM576" s="277"/>
      <c r="CN576" s="277"/>
      <c r="CO576" s="277"/>
      <c r="CP576" s="277"/>
      <c r="CQ576" s="277"/>
      <c r="CR576" s="277"/>
      <c r="CS576" s="277"/>
      <c r="CT576" s="277"/>
      <c r="CU576" s="277"/>
      <c r="CV576" s="277"/>
      <c r="CW576" s="277"/>
      <c r="CX576" s="277"/>
      <c r="CY576" s="277"/>
      <c r="CZ576" s="277"/>
      <c r="DA576" s="277"/>
      <c r="DB576" s="277"/>
    </row>
    <row r="577" spans="1:106" s="293" customFormat="1" ht="25.5">
      <c r="A577" s="271"/>
      <c r="B577" s="271"/>
      <c r="C577" s="271" t="s">
        <v>6268</v>
      </c>
      <c r="D577" s="282" t="s">
        <v>6269</v>
      </c>
      <c r="E577" s="282" t="s">
        <v>6414</v>
      </c>
      <c r="F577" s="282" t="s">
        <v>6525</v>
      </c>
      <c r="G577" s="282" t="s">
        <v>989</v>
      </c>
      <c r="H577" s="282">
        <v>15789</v>
      </c>
      <c r="I577" s="271"/>
      <c r="J577" s="271"/>
      <c r="K577" s="272">
        <v>43287</v>
      </c>
      <c r="L577" s="271" t="s">
        <v>6526</v>
      </c>
      <c r="M577" s="271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  <c r="X577" s="277"/>
      <c r="Y577" s="277"/>
      <c r="Z577" s="277"/>
      <c r="AA577" s="277"/>
      <c r="AB577" s="277"/>
      <c r="AC577" s="277"/>
      <c r="AD577" s="277"/>
      <c r="AE577" s="277"/>
      <c r="AF577" s="277"/>
      <c r="AG577" s="277"/>
      <c r="AH577" s="277"/>
      <c r="AI577" s="277"/>
      <c r="AJ577" s="277"/>
      <c r="AK577" s="277"/>
      <c r="AL577" s="277"/>
      <c r="AM577" s="277"/>
      <c r="AN577" s="277"/>
      <c r="AO577" s="277"/>
      <c r="AP577" s="277"/>
      <c r="AQ577" s="277"/>
      <c r="AR577" s="277"/>
      <c r="AS577" s="277"/>
      <c r="AT577" s="277"/>
      <c r="AU577" s="277"/>
      <c r="AV577" s="277"/>
      <c r="AW577" s="277"/>
      <c r="AX577" s="277"/>
      <c r="AY577" s="277"/>
      <c r="AZ577" s="277"/>
      <c r="BA577" s="277"/>
      <c r="BB577" s="277"/>
      <c r="BC577" s="277"/>
      <c r="BD577" s="277"/>
      <c r="BE577" s="277"/>
      <c r="BF577" s="277"/>
      <c r="BG577" s="277"/>
      <c r="BH577" s="277"/>
      <c r="BI577" s="277"/>
      <c r="BJ577" s="277"/>
      <c r="BK577" s="277"/>
      <c r="BL577" s="277"/>
      <c r="BM577" s="277"/>
      <c r="BN577" s="277"/>
      <c r="BO577" s="277"/>
      <c r="BP577" s="277"/>
      <c r="BQ577" s="277"/>
      <c r="BR577" s="277"/>
      <c r="BS577" s="277"/>
      <c r="BT577" s="277"/>
      <c r="BU577" s="277"/>
      <c r="BV577" s="277"/>
      <c r="BW577" s="277"/>
      <c r="BX577" s="277"/>
      <c r="BY577" s="277"/>
      <c r="BZ577" s="277"/>
      <c r="CA577" s="277"/>
      <c r="CB577" s="277"/>
      <c r="CC577" s="277"/>
      <c r="CD577" s="277"/>
      <c r="CE577" s="277"/>
      <c r="CF577" s="277"/>
      <c r="CG577" s="277"/>
      <c r="CH577" s="277"/>
      <c r="CI577" s="277"/>
      <c r="CJ577" s="277"/>
      <c r="CK577" s="277"/>
      <c r="CL577" s="277"/>
      <c r="CM577" s="277"/>
      <c r="CN577" s="277"/>
      <c r="CO577" s="277"/>
      <c r="CP577" s="277"/>
      <c r="CQ577" s="277"/>
      <c r="CR577" s="277"/>
      <c r="CS577" s="277"/>
      <c r="CT577" s="277"/>
      <c r="CU577" s="277"/>
      <c r="CV577" s="277"/>
      <c r="CW577" s="277"/>
      <c r="CX577" s="277"/>
      <c r="CY577" s="277"/>
      <c r="CZ577" s="277"/>
      <c r="DA577" s="277"/>
      <c r="DB577" s="277"/>
    </row>
    <row r="578" spans="1:106" s="293" customFormat="1" ht="25.5">
      <c r="A578" s="271"/>
      <c r="B578" s="271"/>
      <c r="C578" s="271" t="s">
        <v>6268</v>
      </c>
      <c r="D578" s="282" t="s">
        <v>6269</v>
      </c>
      <c r="E578" s="282" t="s">
        <v>6417</v>
      </c>
      <c r="F578" s="282" t="s">
        <v>6527</v>
      </c>
      <c r="G578" s="282" t="s">
        <v>989</v>
      </c>
      <c r="H578" s="282">
        <v>28107</v>
      </c>
      <c r="I578" s="271"/>
      <c r="J578" s="271"/>
      <c r="K578" s="272">
        <v>43287</v>
      </c>
      <c r="L578" s="271" t="s">
        <v>6528</v>
      </c>
      <c r="M578" s="271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  <c r="X578" s="277"/>
      <c r="Y578" s="277"/>
      <c r="Z578" s="277"/>
      <c r="AA578" s="277"/>
      <c r="AB578" s="277"/>
      <c r="AC578" s="277"/>
      <c r="AD578" s="277"/>
      <c r="AE578" s="277"/>
      <c r="AF578" s="277"/>
      <c r="AG578" s="277"/>
      <c r="AH578" s="277"/>
      <c r="AI578" s="277"/>
      <c r="AJ578" s="277"/>
      <c r="AK578" s="277"/>
      <c r="AL578" s="277"/>
      <c r="AM578" s="277"/>
      <c r="AN578" s="277"/>
      <c r="AO578" s="277"/>
      <c r="AP578" s="277"/>
      <c r="AQ578" s="277"/>
      <c r="AR578" s="277"/>
      <c r="AS578" s="277"/>
      <c r="AT578" s="277"/>
      <c r="AU578" s="277"/>
      <c r="AV578" s="277"/>
      <c r="AW578" s="277"/>
      <c r="AX578" s="277"/>
      <c r="AY578" s="277"/>
      <c r="AZ578" s="277"/>
      <c r="BA578" s="277"/>
      <c r="BB578" s="277"/>
      <c r="BC578" s="277"/>
      <c r="BD578" s="277"/>
      <c r="BE578" s="277"/>
      <c r="BF578" s="277"/>
      <c r="BG578" s="277"/>
      <c r="BH578" s="277"/>
      <c r="BI578" s="277"/>
      <c r="BJ578" s="277"/>
      <c r="BK578" s="277"/>
      <c r="BL578" s="277"/>
      <c r="BM578" s="277"/>
      <c r="BN578" s="277"/>
      <c r="BO578" s="277"/>
      <c r="BP578" s="277"/>
      <c r="BQ578" s="277"/>
      <c r="BR578" s="277"/>
      <c r="BS578" s="277"/>
      <c r="BT578" s="277"/>
      <c r="BU578" s="277"/>
      <c r="BV578" s="277"/>
      <c r="BW578" s="277"/>
      <c r="BX578" s="277"/>
      <c r="BY578" s="277"/>
      <c r="BZ578" s="277"/>
      <c r="CA578" s="277"/>
      <c r="CB578" s="277"/>
      <c r="CC578" s="277"/>
      <c r="CD578" s="277"/>
      <c r="CE578" s="277"/>
      <c r="CF578" s="277"/>
      <c r="CG578" s="277"/>
      <c r="CH578" s="277"/>
      <c r="CI578" s="277"/>
      <c r="CJ578" s="277"/>
      <c r="CK578" s="277"/>
      <c r="CL578" s="277"/>
      <c r="CM578" s="277"/>
      <c r="CN578" s="277"/>
      <c r="CO578" s="277"/>
      <c r="CP578" s="277"/>
      <c r="CQ578" s="277"/>
      <c r="CR578" s="277"/>
      <c r="CS578" s="277"/>
      <c r="CT578" s="277"/>
      <c r="CU578" s="277"/>
      <c r="CV578" s="277"/>
      <c r="CW578" s="277"/>
      <c r="CX578" s="277"/>
      <c r="CY578" s="277"/>
      <c r="CZ578" s="277"/>
      <c r="DA578" s="277"/>
      <c r="DB578" s="277"/>
    </row>
    <row r="579" spans="1:106" s="293" customFormat="1" ht="25.5">
      <c r="A579" s="271"/>
      <c r="B579" s="271"/>
      <c r="C579" s="271" t="s">
        <v>6529</v>
      </c>
      <c r="D579" s="282" t="s">
        <v>6269</v>
      </c>
      <c r="E579" s="282" t="s">
        <v>6139</v>
      </c>
      <c r="F579" s="282" t="s">
        <v>6530</v>
      </c>
      <c r="G579" s="282" t="s">
        <v>989</v>
      </c>
      <c r="H579" s="282">
        <v>54228</v>
      </c>
      <c r="I579" s="271"/>
      <c r="J579" s="271"/>
      <c r="K579" s="272">
        <v>43287</v>
      </c>
      <c r="L579" s="271" t="s">
        <v>6531</v>
      </c>
      <c r="M579" s="271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  <c r="X579" s="277"/>
      <c r="Y579" s="277"/>
      <c r="Z579" s="277"/>
      <c r="AA579" s="277"/>
      <c r="AB579" s="277"/>
      <c r="AC579" s="277"/>
      <c r="AD579" s="277"/>
      <c r="AE579" s="277"/>
      <c r="AF579" s="277"/>
      <c r="AG579" s="277"/>
      <c r="AH579" s="277"/>
      <c r="AI579" s="277"/>
      <c r="AJ579" s="277"/>
      <c r="AK579" s="277"/>
      <c r="AL579" s="277"/>
      <c r="AM579" s="277"/>
      <c r="AN579" s="277"/>
      <c r="AO579" s="277"/>
      <c r="AP579" s="277"/>
      <c r="AQ579" s="277"/>
      <c r="AR579" s="277"/>
      <c r="AS579" s="277"/>
      <c r="AT579" s="277"/>
      <c r="AU579" s="277"/>
      <c r="AV579" s="277"/>
      <c r="AW579" s="277"/>
      <c r="AX579" s="277"/>
      <c r="AY579" s="277"/>
      <c r="AZ579" s="277"/>
      <c r="BA579" s="277"/>
      <c r="BB579" s="277"/>
      <c r="BC579" s="277"/>
      <c r="BD579" s="277"/>
      <c r="BE579" s="277"/>
      <c r="BF579" s="277"/>
      <c r="BG579" s="277"/>
      <c r="BH579" s="277"/>
      <c r="BI579" s="277"/>
      <c r="BJ579" s="277"/>
      <c r="BK579" s="277"/>
      <c r="BL579" s="277"/>
      <c r="BM579" s="277"/>
      <c r="BN579" s="277"/>
      <c r="BO579" s="277"/>
      <c r="BP579" s="277"/>
      <c r="BQ579" s="277"/>
      <c r="BR579" s="277"/>
      <c r="BS579" s="277"/>
      <c r="BT579" s="277"/>
      <c r="BU579" s="277"/>
      <c r="BV579" s="277"/>
      <c r="BW579" s="277"/>
      <c r="BX579" s="277"/>
      <c r="BY579" s="277"/>
      <c r="BZ579" s="277"/>
      <c r="CA579" s="277"/>
      <c r="CB579" s="277"/>
      <c r="CC579" s="277"/>
      <c r="CD579" s="277"/>
      <c r="CE579" s="277"/>
      <c r="CF579" s="277"/>
      <c r="CG579" s="277"/>
      <c r="CH579" s="277"/>
      <c r="CI579" s="277"/>
      <c r="CJ579" s="277"/>
      <c r="CK579" s="277"/>
      <c r="CL579" s="277"/>
      <c r="CM579" s="277"/>
      <c r="CN579" s="277"/>
      <c r="CO579" s="277"/>
      <c r="CP579" s="277"/>
      <c r="CQ579" s="277"/>
      <c r="CR579" s="277"/>
      <c r="CS579" s="277"/>
      <c r="CT579" s="277"/>
      <c r="CU579" s="277"/>
      <c r="CV579" s="277"/>
      <c r="CW579" s="277"/>
      <c r="CX579" s="277"/>
      <c r="CY579" s="277"/>
      <c r="CZ579" s="277"/>
      <c r="DA579" s="277"/>
      <c r="DB579" s="277"/>
    </row>
    <row r="580" spans="1:106" s="293" customFormat="1" ht="25.5">
      <c r="A580" s="271"/>
      <c r="B580" s="271"/>
      <c r="C580" s="271" t="s">
        <v>6532</v>
      </c>
      <c r="D580" s="282" t="s">
        <v>5598</v>
      </c>
      <c r="E580" s="282" t="s">
        <v>6533</v>
      </c>
      <c r="F580" s="282" t="s">
        <v>6534</v>
      </c>
      <c r="G580" s="282" t="s">
        <v>989</v>
      </c>
      <c r="H580" s="282">
        <v>6080</v>
      </c>
      <c r="I580" s="271"/>
      <c r="J580" s="271"/>
      <c r="K580" s="272">
        <v>42941</v>
      </c>
      <c r="L580" s="271" t="s">
        <v>6535</v>
      </c>
      <c r="M580" s="271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  <c r="X580" s="277"/>
      <c r="Y580" s="277"/>
      <c r="Z580" s="277"/>
      <c r="AA580" s="277"/>
      <c r="AB580" s="277"/>
      <c r="AC580" s="277"/>
      <c r="AD580" s="277"/>
      <c r="AE580" s="277"/>
      <c r="AF580" s="277"/>
      <c r="AG580" s="277"/>
      <c r="AH580" s="277"/>
      <c r="AI580" s="277"/>
      <c r="AJ580" s="277"/>
      <c r="AK580" s="277"/>
      <c r="AL580" s="277"/>
      <c r="AM580" s="277"/>
      <c r="AN580" s="277"/>
      <c r="AO580" s="277"/>
      <c r="AP580" s="277"/>
      <c r="AQ580" s="277"/>
      <c r="AR580" s="277"/>
      <c r="AS580" s="277"/>
      <c r="AT580" s="277"/>
      <c r="AU580" s="277"/>
      <c r="AV580" s="277"/>
      <c r="AW580" s="277"/>
      <c r="AX580" s="277"/>
      <c r="AY580" s="277"/>
      <c r="AZ580" s="277"/>
      <c r="BA580" s="277"/>
      <c r="BB580" s="277"/>
      <c r="BC580" s="277"/>
      <c r="BD580" s="277"/>
      <c r="BE580" s="277"/>
      <c r="BF580" s="277"/>
      <c r="BG580" s="277"/>
      <c r="BH580" s="277"/>
      <c r="BI580" s="277"/>
      <c r="BJ580" s="277"/>
      <c r="BK580" s="277"/>
      <c r="BL580" s="277"/>
      <c r="BM580" s="277"/>
      <c r="BN580" s="277"/>
      <c r="BO580" s="277"/>
      <c r="BP580" s="277"/>
      <c r="BQ580" s="277"/>
      <c r="BR580" s="277"/>
      <c r="BS580" s="277"/>
      <c r="BT580" s="277"/>
      <c r="BU580" s="277"/>
      <c r="BV580" s="277"/>
      <c r="BW580" s="277"/>
      <c r="BX580" s="277"/>
      <c r="BY580" s="277"/>
      <c r="BZ580" s="277"/>
      <c r="CA580" s="277"/>
      <c r="CB580" s="277"/>
      <c r="CC580" s="277"/>
      <c r="CD580" s="277"/>
      <c r="CE580" s="277"/>
      <c r="CF580" s="277"/>
      <c r="CG580" s="277"/>
      <c r="CH580" s="277"/>
      <c r="CI580" s="277"/>
      <c r="CJ580" s="277"/>
      <c r="CK580" s="277"/>
      <c r="CL580" s="277"/>
      <c r="CM580" s="277"/>
      <c r="CN580" s="277"/>
      <c r="CO580" s="277"/>
      <c r="CP580" s="277"/>
      <c r="CQ580" s="277"/>
      <c r="CR580" s="277"/>
      <c r="CS580" s="277"/>
      <c r="CT580" s="277"/>
      <c r="CU580" s="277"/>
      <c r="CV580" s="277"/>
      <c r="CW580" s="277"/>
      <c r="CX580" s="277"/>
      <c r="CY580" s="277"/>
      <c r="CZ580" s="277"/>
      <c r="DA580" s="277"/>
      <c r="DB580" s="277"/>
    </row>
    <row r="581" spans="1:106" s="293" customFormat="1" ht="25.5">
      <c r="A581" s="271"/>
      <c r="B581" s="271"/>
      <c r="C581" s="271" t="s">
        <v>6536</v>
      </c>
      <c r="D581" s="271"/>
      <c r="E581" s="271"/>
      <c r="F581" s="271"/>
      <c r="G581" s="271"/>
      <c r="H581" s="271"/>
      <c r="I581" s="271"/>
      <c r="J581" s="271"/>
      <c r="K581" s="271"/>
      <c r="L581" s="271"/>
      <c r="M581" s="271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  <c r="X581" s="277"/>
      <c r="Y581" s="277"/>
      <c r="Z581" s="277"/>
      <c r="AA581" s="277"/>
      <c r="AB581" s="277"/>
      <c r="AC581" s="277"/>
      <c r="AD581" s="277"/>
      <c r="AE581" s="277"/>
      <c r="AF581" s="277"/>
      <c r="AG581" s="277"/>
      <c r="AH581" s="277"/>
      <c r="AI581" s="277"/>
      <c r="AJ581" s="277"/>
      <c r="AK581" s="277"/>
      <c r="AL581" s="277"/>
      <c r="AM581" s="277"/>
      <c r="AN581" s="277"/>
      <c r="AO581" s="277"/>
      <c r="AP581" s="277"/>
      <c r="AQ581" s="277"/>
      <c r="AR581" s="277"/>
      <c r="AS581" s="277"/>
      <c r="AT581" s="277"/>
      <c r="AU581" s="277"/>
      <c r="AV581" s="277"/>
      <c r="AW581" s="277"/>
      <c r="AX581" s="277"/>
      <c r="AY581" s="277"/>
      <c r="AZ581" s="277"/>
      <c r="BA581" s="277"/>
      <c r="BB581" s="277"/>
      <c r="BC581" s="277"/>
      <c r="BD581" s="277"/>
      <c r="BE581" s="277"/>
      <c r="BF581" s="277"/>
      <c r="BG581" s="277"/>
      <c r="BH581" s="277"/>
      <c r="BI581" s="277"/>
      <c r="BJ581" s="277"/>
      <c r="BK581" s="277"/>
      <c r="BL581" s="277"/>
      <c r="BM581" s="277"/>
      <c r="BN581" s="277"/>
      <c r="BO581" s="277"/>
      <c r="BP581" s="277"/>
      <c r="BQ581" s="277"/>
      <c r="BR581" s="277"/>
      <c r="BS581" s="277"/>
      <c r="BT581" s="277"/>
      <c r="BU581" s="277"/>
      <c r="BV581" s="277"/>
      <c r="BW581" s="277"/>
      <c r="BX581" s="277"/>
      <c r="BY581" s="277"/>
      <c r="BZ581" s="277"/>
      <c r="CA581" s="277"/>
      <c r="CB581" s="277"/>
      <c r="CC581" s="277"/>
      <c r="CD581" s="277"/>
      <c r="CE581" s="277"/>
      <c r="CF581" s="277"/>
      <c r="CG581" s="277"/>
      <c r="CH581" s="277"/>
      <c r="CI581" s="277"/>
      <c r="CJ581" s="277"/>
      <c r="CK581" s="277"/>
      <c r="CL581" s="277"/>
      <c r="CM581" s="277"/>
      <c r="CN581" s="277"/>
      <c r="CO581" s="277"/>
      <c r="CP581" s="277"/>
      <c r="CQ581" s="277"/>
      <c r="CR581" s="277"/>
      <c r="CS581" s="277"/>
      <c r="CT581" s="277"/>
      <c r="CU581" s="277"/>
      <c r="CV581" s="277"/>
      <c r="CW581" s="277"/>
      <c r="CX581" s="277"/>
      <c r="CY581" s="277"/>
      <c r="CZ581" s="277"/>
      <c r="DA581" s="277"/>
      <c r="DB581" s="277"/>
    </row>
    <row r="582" spans="1:106" s="293" customFormat="1" ht="25.5">
      <c r="A582" s="271"/>
      <c r="B582" s="271"/>
      <c r="C582" s="271" t="s">
        <v>6537</v>
      </c>
      <c r="D582" s="271" t="s">
        <v>6538</v>
      </c>
      <c r="E582" s="271" t="s">
        <v>6539</v>
      </c>
      <c r="F582" s="271" t="s">
        <v>6540</v>
      </c>
      <c r="G582" s="271" t="s">
        <v>989</v>
      </c>
      <c r="H582" s="271">
        <v>4900</v>
      </c>
      <c r="I582" s="271"/>
      <c r="J582" s="271"/>
      <c r="K582" s="272">
        <v>43305</v>
      </c>
      <c r="L582" s="271" t="s">
        <v>6541</v>
      </c>
      <c r="M582" s="271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  <c r="X582" s="277"/>
      <c r="Y582" s="277"/>
      <c r="Z582" s="277"/>
      <c r="AA582" s="277"/>
      <c r="AB582" s="277"/>
      <c r="AC582" s="277"/>
      <c r="AD582" s="277"/>
      <c r="AE582" s="277"/>
      <c r="AF582" s="277"/>
      <c r="AG582" s="277"/>
      <c r="AH582" s="277"/>
      <c r="AI582" s="277"/>
      <c r="AJ582" s="277"/>
      <c r="AK582" s="277"/>
      <c r="AL582" s="277"/>
      <c r="AM582" s="277"/>
      <c r="AN582" s="277"/>
      <c r="AO582" s="277"/>
      <c r="AP582" s="277"/>
      <c r="AQ582" s="277"/>
      <c r="AR582" s="277"/>
      <c r="AS582" s="277"/>
      <c r="AT582" s="277"/>
      <c r="AU582" s="277"/>
      <c r="AV582" s="277"/>
      <c r="AW582" s="277"/>
      <c r="AX582" s="277"/>
      <c r="AY582" s="277"/>
      <c r="AZ582" s="277"/>
      <c r="BA582" s="277"/>
      <c r="BB582" s="277"/>
      <c r="BC582" s="277"/>
      <c r="BD582" s="277"/>
      <c r="BE582" s="277"/>
      <c r="BF582" s="277"/>
      <c r="BG582" s="277"/>
      <c r="BH582" s="277"/>
      <c r="BI582" s="277"/>
      <c r="BJ582" s="277"/>
      <c r="BK582" s="277"/>
      <c r="BL582" s="277"/>
      <c r="BM582" s="277"/>
      <c r="BN582" s="277"/>
      <c r="BO582" s="277"/>
      <c r="BP582" s="277"/>
      <c r="BQ582" s="277"/>
      <c r="BR582" s="277"/>
      <c r="BS582" s="277"/>
      <c r="BT582" s="277"/>
      <c r="BU582" s="277"/>
      <c r="BV582" s="277"/>
      <c r="BW582" s="277"/>
      <c r="BX582" s="277"/>
      <c r="BY582" s="277"/>
      <c r="BZ582" s="277"/>
      <c r="CA582" s="277"/>
      <c r="CB582" s="277"/>
      <c r="CC582" s="277"/>
      <c r="CD582" s="277"/>
      <c r="CE582" s="277"/>
      <c r="CF582" s="277"/>
      <c r="CG582" s="277"/>
      <c r="CH582" s="277"/>
      <c r="CI582" s="277"/>
      <c r="CJ582" s="277"/>
      <c r="CK582" s="277"/>
      <c r="CL582" s="277"/>
      <c r="CM582" s="277"/>
      <c r="CN582" s="277"/>
      <c r="CO582" s="277"/>
      <c r="CP582" s="277"/>
      <c r="CQ582" s="277"/>
      <c r="CR582" s="277"/>
      <c r="CS582" s="277"/>
      <c r="CT582" s="277"/>
      <c r="CU582" s="277"/>
      <c r="CV582" s="277"/>
      <c r="CW582" s="277"/>
      <c r="CX582" s="277"/>
      <c r="CY582" s="277"/>
      <c r="CZ582" s="277"/>
      <c r="DA582" s="277"/>
      <c r="DB582" s="277"/>
    </row>
    <row r="583" spans="1:106" s="293" customFormat="1" ht="12.75">
      <c r="A583" s="271"/>
      <c r="B583" s="271"/>
      <c r="C583" s="271" t="s">
        <v>6542</v>
      </c>
      <c r="D583" s="271"/>
      <c r="E583" s="271"/>
      <c r="F583" s="271"/>
      <c r="G583" s="271" t="s">
        <v>989</v>
      </c>
      <c r="H583" s="271">
        <v>5000</v>
      </c>
      <c r="I583" s="271"/>
      <c r="J583" s="271"/>
      <c r="K583" s="271"/>
      <c r="L583" s="271"/>
      <c r="M583" s="271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  <c r="X583" s="277"/>
      <c r="Y583" s="277"/>
      <c r="Z583" s="277"/>
      <c r="AA583" s="277"/>
      <c r="AB583" s="277"/>
      <c r="AC583" s="277"/>
      <c r="AD583" s="277"/>
      <c r="AE583" s="277"/>
      <c r="AF583" s="277"/>
      <c r="AG583" s="277"/>
      <c r="AH583" s="277"/>
      <c r="AI583" s="277"/>
      <c r="AJ583" s="277"/>
      <c r="AK583" s="277"/>
      <c r="AL583" s="277"/>
      <c r="AM583" s="277"/>
      <c r="AN583" s="277"/>
      <c r="AO583" s="277"/>
      <c r="AP583" s="277"/>
      <c r="AQ583" s="277"/>
      <c r="AR583" s="277"/>
      <c r="AS583" s="277"/>
      <c r="AT583" s="277"/>
      <c r="AU583" s="277"/>
      <c r="AV583" s="277"/>
      <c r="AW583" s="277"/>
      <c r="AX583" s="277"/>
      <c r="AY583" s="277"/>
      <c r="AZ583" s="277"/>
      <c r="BA583" s="277"/>
      <c r="BB583" s="277"/>
      <c r="BC583" s="277"/>
      <c r="BD583" s="277"/>
      <c r="BE583" s="277"/>
      <c r="BF583" s="277"/>
      <c r="BG583" s="277"/>
      <c r="BH583" s="277"/>
      <c r="BI583" s="277"/>
      <c r="BJ583" s="277"/>
      <c r="BK583" s="277"/>
      <c r="BL583" s="277"/>
      <c r="BM583" s="277"/>
      <c r="BN583" s="277"/>
      <c r="BO583" s="277"/>
      <c r="BP583" s="277"/>
      <c r="BQ583" s="277"/>
      <c r="BR583" s="277"/>
      <c r="BS583" s="277"/>
      <c r="BT583" s="277"/>
      <c r="BU583" s="277"/>
      <c r="BV583" s="277"/>
      <c r="BW583" s="277"/>
      <c r="BX583" s="277"/>
      <c r="BY583" s="277"/>
      <c r="BZ583" s="277"/>
      <c r="CA583" s="277"/>
      <c r="CB583" s="277"/>
      <c r="CC583" s="277"/>
      <c r="CD583" s="277"/>
      <c r="CE583" s="277"/>
      <c r="CF583" s="277"/>
      <c r="CG583" s="277"/>
      <c r="CH583" s="277"/>
      <c r="CI583" s="277"/>
      <c r="CJ583" s="277"/>
      <c r="CK583" s="277"/>
      <c r="CL583" s="277"/>
      <c r="CM583" s="277"/>
      <c r="CN583" s="277"/>
      <c r="CO583" s="277"/>
      <c r="CP583" s="277"/>
      <c r="CQ583" s="277"/>
      <c r="CR583" s="277"/>
      <c r="CS583" s="277"/>
      <c r="CT583" s="277"/>
      <c r="CU583" s="277"/>
      <c r="CV583" s="277"/>
      <c r="CW583" s="277"/>
      <c r="CX583" s="277"/>
      <c r="CY583" s="277"/>
      <c r="CZ583" s="277"/>
      <c r="DA583" s="277"/>
      <c r="DB583" s="277"/>
    </row>
    <row r="584" spans="1:106" s="293" customFormat="1" ht="25.5">
      <c r="A584" s="271"/>
      <c r="B584" s="271"/>
      <c r="C584" s="271" t="s">
        <v>6543</v>
      </c>
      <c r="D584" s="271" t="s">
        <v>5523</v>
      </c>
      <c r="E584" s="271" t="s">
        <v>6544</v>
      </c>
      <c r="F584" s="271" t="s">
        <v>6545</v>
      </c>
      <c r="G584" s="271" t="s">
        <v>989</v>
      </c>
      <c r="H584" s="271">
        <v>13000</v>
      </c>
      <c r="I584" s="271"/>
      <c r="J584" s="271"/>
      <c r="K584" s="272">
        <v>43306</v>
      </c>
      <c r="L584" s="271" t="s">
        <v>6546</v>
      </c>
      <c r="M584" s="271"/>
      <c r="N584" s="277"/>
      <c r="O584" s="277"/>
      <c r="P584" s="277"/>
      <c r="Q584" s="277"/>
      <c r="R584" s="277"/>
      <c r="S584" s="277"/>
      <c r="T584" s="277"/>
      <c r="U584" s="277"/>
      <c r="V584" s="277"/>
      <c r="W584" s="277"/>
      <c r="X584" s="277"/>
      <c r="Y584" s="277"/>
      <c r="Z584" s="277"/>
      <c r="AA584" s="277"/>
      <c r="AB584" s="277"/>
      <c r="AC584" s="277"/>
      <c r="AD584" s="277"/>
      <c r="AE584" s="277"/>
      <c r="AF584" s="277"/>
      <c r="AG584" s="277"/>
      <c r="AH584" s="277"/>
      <c r="AI584" s="277"/>
      <c r="AJ584" s="277"/>
      <c r="AK584" s="277"/>
      <c r="AL584" s="277"/>
      <c r="AM584" s="277"/>
      <c r="AN584" s="277"/>
      <c r="AO584" s="277"/>
      <c r="AP584" s="277"/>
      <c r="AQ584" s="277"/>
      <c r="AR584" s="277"/>
      <c r="AS584" s="277"/>
      <c r="AT584" s="277"/>
      <c r="AU584" s="277"/>
      <c r="AV584" s="277"/>
      <c r="AW584" s="277"/>
      <c r="AX584" s="277"/>
      <c r="AY584" s="277"/>
      <c r="AZ584" s="277"/>
      <c r="BA584" s="277"/>
      <c r="BB584" s="277"/>
      <c r="BC584" s="277"/>
      <c r="BD584" s="277"/>
      <c r="BE584" s="277"/>
      <c r="BF584" s="277"/>
      <c r="BG584" s="277"/>
      <c r="BH584" s="277"/>
      <c r="BI584" s="277"/>
      <c r="BJ584" s="277"/>
      <c r="BK584" s="277"/>
      <c r="BL584" s="277"/>
      <c r="BM584" s="277"/>
      <c r="BN584" s="277"/>
      <c r="BO584" s="277"/>
      <c r="BP584" s="277"/>
      <c r="BQ584" s="277"/>
      <c r="BR584" s="277"/>
      <c r="BS584" s="277"/>
      <c r="BT584" s="277"/>
      <c r="BU584" s="277"/>
      <c r="BV584" s="277"/>
      <c r="BW584" s="277"/>
      <c r="BX584" s="277"/>
      <c r="BY584" s="277"/>
      <c r="BZ584" s="277"/>
      <c r="CA584" s="277"/>
      <c r="CB584" s="277"/>
      <c r="CC584" s="277"/>
      <c r="CD584" s="277"/>
      <c r="CE584" s="277"/>
      <c r="CF584" s="277"/>
      <c r="CG584" s="277"/>
      <c r="CH584" s="277"/>
      <c r="CI584" s="277"/>
      <c r="CJ584" s="277"/>
      <c r="CK584" s="277"/>
      <c r="CL584" s="277"/>
      <c r="CM584" s="277"/>
      <c r="CN584" s="277"/>
      <c r="CO584" s="277"/>
      <c r="CP584" s="277"/>
      <c r="CQ584" s="277"/>
      <c r="CR584" s="277"/>
      <c r="CS584" s="277"/>
      <c r="CT584" s="277"/>
      <c r="CU584" s="277"/>
      <c r="CV584" s="277"/>
      <c r="CW584" s="277"/>
      <c r="CX584" s="277"/>
      <c r="CY584" s="277"/>
      <c r="CZ584" s="277"/>
      <c r="DA584" s="277"/>
      <c r="DB584" s="277"/>
    </row>
    <row r="585" spans="1:106" s="293" customFormat="1" ht="25.5">
      <c r="A585" s="271"/>
      <c r="B585" s="271"/>
      <c r="C585" s="271" t="s">
        <v>6386</v>
      </c>
      <c r="D585" s="271"/>
      <c r="E585" s="271"/>
      <c r="F585" s="271"/>
      <c r="G585" s="271"/>
      <c r="H585" s="271"/>
      <c r="I585" s="271"/>
      <c r="J585" s="271"/>
      <c r="K585" s="271"/>
      <c r="L585" s="271"/>
      <c r="M585" s="271"/>
      <c r="N585" s="277"/>
      <c r="O585" s="277"/>
      <c r="P585" s="277"/>
      <c r="Q585" s="277"/>
      <c r="R585" s="277"/>
      <c r="S585" s="277"/>
      <c r="T585" s="277"/>
      <c r="U585" s="277"/>
      <c r="V585" s="277"/>
      <c r="W585" s="277"/>
      <c r="X585" s="277"/>
      <c r="Y585" s="277"/>
      <c r="Z585" s="277"/>
      <c r="AA585" s="277"/>
      <c r="AB585" s="277"/>
      <c r="AC585" s="277"/>
      <c r="AD585" s="277"/>
      <c r="AE585" s="277"/>
      <c r="AF585" s="277"/>
      <c r="AG585" s="277"/>
      <c r="AH585" s="277"/>
      <c r="AI585" s="277"/>
      <c r="AJ585" s="277"/>
      <c r="AK585" s="277"/>
      <c r="AL585" s="277"/>
      <c r="AM585" s="277"/>
      <c r="AN585" s="277"/>
      <c r="AO585" s="277"/>
      <c r="AP585" s="277"/>
      <c r="AQ585" s="277"/>
      <c r="AR585" s="277"/>
      <c r="AS585" s="277"/>
      <c r="AT585" s="277"/>
      <c r="AU585" s="277"/>
      <c r="AV585" s="277"/>
      <c r="AW585" s="277"/>
      <c r="AX585" s="277"/>
      <c r="AY585" s="277"/>
      <c r="AZ585" s="277"/>
      <c r="BA585" s="277"/>
      <c r="BB585" s="277"/>
      <c r="BC585" s="277"/>
      <c r="BD585" s="277"/>
      <c r="BE585" s="277"/>
      <c r="BF585" s="277"/>
      <c r="BG585" s="277"/>
      <c r="BH585" s="277"/>
      <c r="BI585" s="277"/>
      <c r="BJ585" s="277"/>
      <c r="BK585" s="277"/>
      <c r="BL585" s="277"/>
      <c r="BM585" s="277"/>
      <c r="BN585" s="277"/>
      <c r="BO585" s="277"/>
      <c r="BP585" s="277"/>
      <c r="BQ585" s="277"/>
      <c r="BR585" s="277"/>
      <c r="BS585" s="277"/>
      <c r="BT585" s="277"/>
      <c r="BU585" s="277"/>
      <c r="BV585" s="277"/>
      <c r="BW585" s="277"/>
      <c r="BX585" s="277"/>
      <c r="BY585" s="277"/>
      <c r="BZ585" s="277"/>
      <c r="CA585" s="277"/>
      <c r="CB585" s="277"/>
      <c r="CC585" s="277"/>
      <c r="CD585" s="277"/>
      <c r="CE585" s="277"/>
      <c r="CF585" s="277"/>
      <c r="CG585" s="277"/>
      <c r="CH585" s="277"/>
      <c r="CI585" s="277"/>
      <c r="CJ585" s="277"/>
      <c r="CK585" s="277"/>
      <c r="CL585" s="277"/>
      <c r="CM585" s="277"/>
      <c r="CN585" s="277"/>
      <c r="CO585" s="277"/>
      <c r="CP585" s="277"/>
      <c r="CQ585" s="277"/>
      <c r="CR585" s="277"/>
      <c r="CS585" s="277"/>
      <c r="CT585" s="277"/>
      <c r="CU585" s="277"/>
      <c r="CV585" s="277"/>
      <c r="CW585" s="277"/>
      <c r="CX585" s="277"/>
      <c r="CY585" s="277"/>
      <c r="CZ585" s="277"/>
      <c r="DA585" s="277"/>
      <c r="DB585" s="277"/>
    </row>
    <row r="586" spans="1:106" s="293" customFormat="1" ht="25.5">
      <c r="A586" s="271"/>
      <c r="B586" s="271"/>
      <c r="C586" s="282" t="s">
        <v>6547</v>
      </c>
      <c r="D586" s="307" t="s">
        <v>3442</v>
      </c>
      <c r="E586" s="282" t="s">
        <v>6548</v>
      </c>
      <c r="F586" s="282" t="s">
        <v>6549</v>
      </c>
      <c r="G586" s="282" t="s">
        <v>977</v>
      </c>
      <c r="H586" s="282">
        <v>4800</v>
      </c>
      <c r="I586" s="271"/>
      <c r="J586" s="271"/>
      <c r="K586" s="272">
        <v>43311</v>
      </c>
      <c r="L586" s="282" t="s">
        <v>6550</v>
      </c>
      <c r="M586" s="271"/>
      <c r="N586" s="277"/>
      <c r="O586" s="277"/>
      <c r="P586" s="277"/>
      <c r="Q586" s="277"/>
      <c r="R586" s="277"/>
      <c r="S586" s="277"/>
      <c r="T586" s="277"/>
      <c r="U586" s="277"/>
      <c r="V586" s="277"/>
      <c r="W586" s="277"/>
      <c r="X586" s="277"/>
      <c r="Y586" s="277"/>
      <c r="Z586" s="277"/>
      <c r="AA586" s="277"/>
      <c r="AB586" s="277"/>
      <c r="AC586" s="277"/>
      <c r="AD586" s="277"/>
      <c r="AE586" s="277"/>
      <c r="AF586" s="277"/>
      <c r="AG586" s="277"/>
      <c r="AH586" s="277"/>
      <c r="AI586" s="277"/>
      <c r="AJ586" s="277"/>
      <c r="AK586" s="277"/>
      <c r="AL586" s="277"/>
      <c r="AM586" s="277"/>
      <c r="AN586" s="277"/>
      <c r="AO586" s="277"/>
      <c r="AP586" s="277"/>
      <c r="AQ586" s="277"/>
      <c r="AR586" s="277"/>
      <c r="AS586" s="277"/>
      <c r="AT586" s="277"/>
      <c r="AU586" s="277"/>
      <c r="AV586" s="277"/>
      <c r="AW586" s="277"/>
      <c r="AX586" s="277"/>
      <c r="AY586" s="277"/>
      <c r="AZ586" s="277"/>
      <c r="BA586" s="277"/>
      <c r="BB586" s="277"/>
      <c r="BC586" s="277"/>
      <c r="BD586" s="277"/>
      <c r="BE586" s="277"/>
      <c r="BF586" s="277"/>
      <c r="BG586" s="277"/>
      <c r="BH586" s="277"/>
      <c r="BI586" s="277"/>
      <c r="BJ586" s="277"/>
      <c r="BK586" s="277"/>
      <c r="BL586" s="277"/>
      <c r="BM586" s="277"/>
      <c r="BN586" s="277"/>
      <c r="BO586" s="277"/>
      <c r="BP586" s="277"/>
      <c r="BQ586" s="277"/>
      <c r="BR586" s="277"/>
      <c r="BS586" s="277"/>
      <c r="BT586" s="277"/>
      <c r="BU586" s="277"/>
      <c r="BV586" s="277"/>
      <c r="BW586" s="277"/>
      <c r="BX586" s="277"/>
      <c r="BY586" s="277"/>
      <c r="BZ586" s="277"/>
      <c r="CA586" s="277"/>
      <c r="CB586" s="277"/>
      <c r="CC586" s="277"/>
      <c r="CD586" s="277"/>
      <c r="CE586" s="277"/>
      <c r="CF586" s="277"/>
      <c r="CG586" s="277"/>
      <c r="CH586" s="277"/>
      <c r="CI586" s="277"/>
      <c r="CJ586" s="277"/>
      <c r="CK586" s="277"/>
      <c r="CL586" s="277"/>
      <c r="CM586" s="277"/>
      <c r="CN586" s="277"/>
      <c r="CO586" s="277"/>
      <c r="CP586" s="277"/>
      <c r="CQ586" s="277"/>
      <c r="CR586" s="277"/>
      <c r="CS586" s="277"/>
      <c r="CT586" s="277"/>
      <c r="CU586" s="277"/>
      <c r="CV586" s="277"/>
      <c r="CW586" s="277"/>
      <c r="CX586" s="277"/>
      <c r="CY586" s="277"/>
      <c r="CZ586" s="277"/>
      <c r="DA586" s="277"/>
      <c r="DB586" s="277"/>
    </row>
    <row r="587" spans="1:106" s="293" customFormat="1" ht="25.5">
      <c r="A587" s="271"/>
      <c r="B587" s="271"/>
      <c r="C587" s="282" t="s">
        <v>6551</v>
      </c>
      <c r="D587" s="282" t="s">
        <v>5351</v>
      </c>
      <c r="E587" s="282" t="s">
        <v>6552</v>
      </c>
      <c r="F587" s="282" t="s">
        <v>6553</v>
      </c>
      <c r="G587" s="282" t="s">
        <v>989</v>
      </c>
      <c r="H587" s="282">
        <v>200</v>
      </c>
      <c r="I587" s="271"/>
      <c r="J587" s="271"/>
      <c r="K587" s="272">
        <v>43308</v>
      </c>
      <c r="L587" s="282" t="s">
        <v>6554</v>
      </c>
      <c r="M587" s="271"/>
      <c r="N587" s="277"/>
      <c r="O587" s="277"/>
      <c r="P587" s="277"/>
      <c r="Q587" s="277"/>
      <c r="R587" s="277"/>
      <c r="S587" s="277"/>
      <c r="T587" s="277"/>
      <c r="U587" s="277"/>
      <c r="V587" s="277"/>
      <c r="W587" s="277"/>
      <c r="X587" s="277"/>
      <c r="Y587" s="277"/>
      <c r="Z587" s="277"/>
      <c r="AA587" s="277"/>
      <c r="AB587" s="277"/>
      <c r="AC587" s="277"/>
      <c r="AD587" s="277"/>
      <c r="AE587" s="277"/>
      <c r="AF587" s="277"/>
      <c r="AG587" s="277"/>
      <c r="AH587" s="277"/>
      <c r="AI587" s="277"/>
      <c r="AJ587" s="277"/>
      <c r="AK587" s="277"/>
      <c r="AL587" s="277"/>
      <c r="AM587" s="277"/>
      <c r="AN587" s="277"/>
      <c r="AO587" s="277"/>
      <c r="AP587" s="277"/>
      <c r="AQ587" s="277"/>
      <c r="AR587" s="277"/>
      <c r="AS587" s="277"/>
      <c r="AT587" s="277"/>
      <c r="AU587" s="277"/>
      <c r="AV587" s="277"/>
      <c r="AW587" s="277"/>
      <c r="AX587" s="277"/>
      <c r="AY587" s="277"/>
      <c r="AZ587" s="277"/>
      <c r="BA587" s="277"/>
      <c r="BB587" s="277"/>
      <c r="BC587" s="277"/>
      <c r="BD587" s="277"/>
      <c r="BE587" s="277"/>
      <c r="BF587" s="277"/>
      <c r="BG587" s="277"/>
      <c r="BH587" s="277"/>
      <c r="BI587" s="277"/>
      <c r="BJ587" s="277"/>
      <c r="BK587" s="277"/>
      <c r="BL587" s="277"/>
      <c r="BM587" s="277"/>
      <c r="BN587" s="277"/>
      <c r="BO587" s="277"/>
      <c r="BP587" s="277"/>
      <c r="BQ587" s="277"/>
      <c r="BR587" s="277"/>
      <c r="BS587" s="277"/>
      <c r="BT587" s="277"/>
      <c r="BU587" s="277"/>
      <c r="BV587" s="277"/>
      <c r="BW587" s="277"/>
      <c r="BX587" s="277"/>
      <c r="BY587" s="277"/>
      <c r="BZ587" s="277"/>
      <c r="CA587" s="277"/>
      <c r="CB587" s="277"/>
      <c r="CC587" s="277"/>
      <c r="CD587" s="277"/>
      <c r="CE587" s="277"/>
      <c r="CF587" s="277"/>
      <c r="CG587" s="277"/>
      <c r="CH587" s="277"/>
      <c r="CI587" s="277"/>
      <c r="CJ587" s="277"/>
      <c r="CK587" s="277"/>
      <c r="CL587" s="277"/>
      <c r="CM587" s="277"/>
      <c r="CN587" s="277"/>
      <c r="CO587" s="277"/>
      <c r="CP587" s="277"/>
      <c r="CQ587" s="277"/>
      <c r="CR587" s="277"/>
      <c r="CS587" s="277"/>
      <c r="CT587" s="277"/>
      <c r="CU587" s="277"/>
      <c r="CV587" s="277"/>
      <c r="CW587" s="277"/>
      <c r="CX587" s="277"/>
      <c r="CY587" s="277"/>
      <c r="CZ587" s="277"/>
      <c r="DA587" s="277"/>
      <c r="DB587" s="277"/>
    </row>
    <row r="588" spans="1:106" s="293" customFormat="1" ht="12.75">
      <c r="A588" s="271"/>
      <c r="B588" s="271"/>
      <c r="C588" s="271"/>
      <c r="D588" s="271"/>
      <c r="E588" s="271"/>
      <c r="F588" s="271"/>
      <c r="G588" s="282" t="s">
        <v>977</v>
      </c>
      <c r="H588" s="282">
        <v>3000</v>
      </c>
      <c r="I588" s="271"/>
      <c r="J588" s="271"/>
      <c r="K588" s="271"/>
      <c r="L588" s="271"/>
      <c r="M588" s="271"/>
      <c r="N588" s="277"/>
      <c r="O588" s="277"/>
      <c r="P588" s="277"/>
      <c r="Q588" s="277"/>
      <c r="R588" s="277"/>
      <c r="S588" s="277"/>
      <c r="T588" s="277"/>
      <c r="U588" s="277"/>
      <c r="V588" s="277"/>
      <c r="W588" s="277"/>
      <c r="X588" s="277"/>
      <c r="Y588" s="277"/>
      <c r="Z588" s="277"/>
      <c r="AA588" s="277"/>
      <c r="AB588" s="277"/>
      <c r="AC588" s="277"/>
      <c r="AD588" s="277"/>
      <c r="AE588" s="277"/>
      <c r="AF588" s="277"/>
      <c r="AG588" s="277"/>
      <c r="AH588" s="277"/>
      <c r="AI588" s="277"/>
      <c r="AJ588" s="277"/>
      <c r="AK588" s="277"/>
      <c r="AL588" s="277"/>
      <c r="AM588" s="277"/>
      <c r="AN588" s="277"/>
      <c r="AO588" s="277"/>
      <c r="AP588" s="277"/>
      <c r="AQ588" s="277"/>
      <c r="AR588" s="277"/>
      <c r="AS588" s="277"/>
      <c r="AT588" s="277"/>
      <c r="AU588" s="277"/>
      <c r="AV588" s="277"/>
      <c r="AW588" s="277"/>
      <c r="AX588" s="277"/>
      <c r="AY588" s="277"/>
      <c r="AZ588" s="277"/>
      <c r="BA588" s="277"/>
      <c r="BB588" s="277"/>
      <c r="BC588" s="277"/>
      <c r="BD588" s="277"/>
      <c r="BE588" s="277"/>
      <c r="BF588" s="277"/>
      <c r="BG588" s="277"/>
      <c r="BH588" s="277"/>
      <c r="BI588" s="277"/>
      <c r="BJ588" s="277"/>
      <c r="BK588" s="277"/>
      <c r="BL588" s="277"/>
      <c r="BM588" s="277"/>
      <c r="BN588" s="277"/>
      <c r="BO588" s="277"/>
      <c r="BP588" s="277"/>
      <c r="BQ588" s="277"/>
      <c r="BR588" s="277"/>
      <c r="BS588" s="277"/>
      <c r="BT588" s="277"/>
      <c r="BU588" s="277"/>
      <c r="BV588" s="277"/>
      <c r="BW588" s="277"/>
      <c r="BX588" s="277"/>
      <c r="BY588" s="277"/>
      <c r="BZ588" s="277"/>
      <c r="CA588" s="277"/>
      <c r="CB588" s="277"/>
      <c r="CC588" s="277"/>
      <c r="CD588" s="277"/>
      <c r="CE588" s="277"/>
      <c r="CF588" s="277"/>
      <c r="CG588" s="277"/>
      <c r="CH588" s="277"/>
      <c r="CI588" s="277"/>
      <c r="CJ588" s="277"/>
      <c r="CK588" s="277"/>
      <c r="CL588" s="277"/>
      <c r="CM588" s="277"/>
      <c r="CN588" s="277"/>
      <c r="CO588" s="277"/>
      <c r="CP588" s="277"/>
      <c r="CQ588" s="277"/>
      <c r="CR588" s="277"/>
      <c r="CS588" s="277"/>
      <c r="CT588" s="277"/>
      <c r="CU588" s="277"/>
      <c r="CV588" s="277"/>
      <c r="CW588" s="277"/>
      <c r="CX588" s="277"/>
      <c r="CY588" s="277"/>
      <c r="CZ588" s="277"/>
      <c r="DA588" s="277"/>
      <c r="DB588" s="277"/>
    </row>
    <row r="589" spans="1:106" s="293" customFormat="1" ht="25.5">
      <c r="A589" s="271"/>
      <c r="B589" s="271"/>
      <c r="C589" s="282" t="s">
        <v>6555</v>
      </c>
      <c r="D589" s="282" t="s">
        <v>5392</v>
      </c>
      <c r="E589" s="282" t="s">
        <v>6556</v>
      </c>
      <c r="F589" s="282" t="s">
        <v>6557</v>
      </c>
      <c r="G589" s="282" t="s">
        <v>155</v>
      </c>
      <c r="H589" s="282">
        <v>2664000</v>
      </c>
      <c r="I589" s="271"/>
      <c r="J589" s="271"/>
      <c r="K589" s="272">
        <v>43312</v>
      </c>
      <c r="L589" s="282" t="s">
        <v>6558</v>
      </c>
      <c r="M589" s="271"/>
      <c r="N589" s="277"/>
      <c r="O589" s="277"/>
      <c r="P589" s="277"/>
      <c r="Q589" s="277"/>
      <c r="R589" s="277"/>
      <c r="S589" s="277"/>
      <c r="T589" s="277"/>
      <c r="U589" s="277"/>
      <c r="V589" s="277"/>
      <c r="W589" s="277"/>
      <c r="X589" s="277"/>
      <c r="Y589" s="277"/>
      <c r="Z589" s="277"/>
      <c r="AA589" s="277"/>
      <c r="AB589" s="277"/>
      <c r="AC589" s="277"/>
      <c r="AD589" s="277"/>
      <c r="AE589" s="277"/>
      <c r="AF589" s="277"/>
      <c r="AG589" s="277"/>
      <c r="AH589" s="277"/>
      <c r="AI589" s="277"/>
      <c r="AJ589" s="277"/>
      <c r="AK589" s="277"/>
      <c r="AL589" s="277"/>
      <c r="AM589" s="277"/>
      <c r="AN589" s="277"/>
      <c r="AO589" s="277"/>
      <c r="AP589" s="277"/>
      <c r="AQ589" s="277"/>
      <c r="AR589" s="277"/>
      <c r="AS589" s="277"/>
      <c r="AT589" s="277"/>
      <c r="AU589" s="277"/>
      <c r="AV589" s="277"/>
      <c r="AW589" s="277"/>
      <c r="AX589" s="277"/>
      <c r="AY589" s="277"/>
      <c r="AZ589" s="277"/>
      <c r="BA589" s="277"/>
      <c r="BB589" s="277"/>
      <c r="BC589" s="277"/>
      <c r="BD589" s="277"/>
      <c r="BE589" s="277"/>
      <c r="BF589" s="277"/>
      <c r="BG589" s="277"/>
      <c r="BH589" s="277"/>
      <c r="BI589" s="277"/>
      <c r="BJ589" s="277"/>
      <c r="BK589" s="277"/>
      <c r="BL589" s="277"/>
      <c r="BM589" s="277"/>
      <c r="BN589" s="277"/>
      <c r="BO589" s="277"/>
      <c r="BP589" s="277"/>
      <c r="BQ589" s="277"/>
      <c r="BR589" s="277"/>
      <c r="BS589" s="277"/>
      <c r="BT589" s="277"/>
      <c r="BU589" s="277"/>
      <c r="BV589" s="277"/>
      <c r="BW589" s="277"/>
      <c r="BX589" s="277"/>
      <c r="BY589" s="277"/>
      <c r="BZ589" s="277"/>
      <c r="CA589" s="277"/>
      <c r="CB589" s="277"/>
      <c r="CC589" s="277"/>
      <c r="CD589" s="277"/>
      <c r="CE589" s="277"/>
      <c r="CF589" s="277"/>
      <c r="CG589" s="277"/>
      <c r="CH589" s="277"/>
      <c r="CI589" s="277"/>
      <c r="CJ589" s="277"/>
      <c r="CK589" s="277"/>
      <c r="CL589" s="277"/>
      <c r="CM589" s="277"/>
      <c r="CN589" s="277"/>
      <c r="CO589" s="277"/>
      <c r="CP589" s="277"/>
      <c r="CQ589" s="277"/>
      <c r="CR589" s="277"/>
      <c r="CS589" s="277"/>
      <c r="CT589" s="277"/>
      <c r="CU589" s="277"/>
      <c r="CV589" s="277"/>
      <c r="CW589" s="277"/>
      <c r="CX589" s="277"/>
      <c r="CY589" s="277"/>
      <c r="CZ589" s="277"/>
      <c r="DA589" s="277"/>
      <c r="DB589" s="277"/>
    </row>
    <row r="590" spans="1:106" s="293" customFormat="1" ht="25.5">
      <c r="A590" s="271"/>
      <c r="B590" s="271"/>
      <c r="C590" s="282" t="s">
        <v>6559</v>
      </c>
      <c r="D590" s="282" t="s">
        <v>5647</v>
      </c>
      <c r="E590" s="282" t="s">
        <v>6560</v>
      </c>
      <c r="F590" s="282" t="s">
        <v>6561</v>
      </c>
      <c r="G590" s="282" t="s">
        <v>977</v>
      </c>
      <c r="H590" s="271"/>
      <c r="I590" s="271"/>
      <c r="J590" s="271">
        <v>4040</v>
      </c>
      <c r="K590" s="272">
        <v>43311</v>
      </c>
      <c r="L590" s="282" t="s">
        <v>6562</v>
      </c>
      <c r="M590" s="271"/>
      <c r="N590" s="277"/>
      <c r="O590" s="277"/>
      <c r="P590" s="277"/>
      <c r="Q590" s="277"/>
      <c r="R590" s="277"/>
      <c r="S590" s="277"/>
      <c r="T590" s="277"/>
      <c r="U590" s="277"/>
      <c r="V590" s="277"/>
      <c r="W590" s="277"/>
      <c r="X590" s="277"/>
      <c r="Y590" s="277"/>
      <c r="Z590" s="277"/>
      <c r="AA590" s="277"/>
      <c r="AB590" s="277"/>
      <c r="AC590" s="277"/>
      <c r="AD590" s="277"/>
      <c r="AE590" s="277"/>
      <c r="AF590" s="277"/>
      <c r="AG590" s="277"/>
      <c r="AH590" s="277"/>
      <c r="AI590" s="277"/>
      <c r="AJ590" s="277"/>
      <c r="AK590" s="277"/>
      <c r="AL590" s="277"/>
      <c r="AM590" s="277"/>
      <c r="AN590" s="277"/>
      <c r="AO590" s="277"/>
      <c r="AP590" s="277"/>
      <c r="AQ590" s="277"/>
      <c r="AR590" s="277"/>
      <c r="AS590" s="277"/>
      <c r="AT590" s="277"/>
      <c r="AU590" s="277"/>
      <c r="AV590" s="277"/>
      <c r="AW590" s="277"/>
      <c r="AX590" s="277"/>
      <c r="AY590" s="277"/>
      <c r="AZ590" s="277"/>
      <c r="BA590" s="277"/>
      <c r="BB590" s="277"/>
      <c r="BC590" s="277"/>
      <c r="BD590" s="277"/>
      <c r="BE590" s="277"/>
      <c r="BF590" s="277"/>
      <c r="BG590" s="277"/>
      <c r="BH590" s="277"/>
      <c r="BI590" s="277"/>
      <c r="BJ590" s="277"/>
      <c r="BK590" s="277"/>
      <c r="BL590" s="277"/>
      <c r="BM590" s="277"/>
      <c r="BN590" s="277"/>
      <c r="BO590" s="277"/>
      <c r="BP590" s="277"/>
      <c r="BQ590" s="277"/>
      <c r="BR590" s="277"/>
      <c r="BS590" s="277"/>
      <c r="BT590" s="277"/>
      <c r="BU590" s="277"/>
      <c r="BV590" s="277"/>
      <c r="BW590" s="277"/>
      <c r="BX590" s="277"/>
      <c r="BY590" s="277"/>
      <c r="BZ590" s="277"/>
      <c r="CA590" s="277"/>
      <c r="CB590" s="277"/>
      <c r="CC590" s="277"/>
      <c r="CD590" s="277"/>
      <c r="CE590" s="277"/>
      <c r="CF590" s="277"/>
      <c r="CG590" s="277"/>
      <c r="CH590" s="277"/>
      <c r="CI590" s="277"/>
      <c r="CJ590" s="277"/>
      <c r="CK590" s="277"/>
      <c r="CL590" s="277"/>
      <c r="CM590" s="277"/>
      <c r="CN590" s="277"/>
      <c r="CO590" s="277"/>
      <c r="CP590" s="277"/>
      <c r="CQ590" s="277"/>
      <c r="CR590" s="277"/>
      <c r="CS590" s="277"/>
      <c r="CT590" s="277"/>
      <c r="CU590" s="277"/>
      <c r="CV590" s="277"/>
      <c r="CW590" s="277"/>
      <c r="CX590" s="277"/>
      <c r="CY590" s="277"/>
      <c r="CZ590" s="277"/>
      <c r="DA590" s="277"/>
      <c r="DB590" s="277"/>
    </row>
    <row r="591" spans="1:106" s="293" customFormat="1" ht="25.5">
      <c r="A591" s="271"/>
      <c r="B591" s="271"/>
      <c r="C591" s="282" t="s">
        <v>6563</v>
      </c>
      <c r="D591" s="282" t="s">
        <v>5392</v>
      </c>
      <c r="E591" s="282" t="s">
        <v>6564</v>
      </c>
      <c r="F591" s="282" t="s">
        <v>6565</v>
      </c>
      <c r="G591" s="282" t="s">
        <v>4392</v>
      </c>
      <c r="H591" s="271"/>
      <c r="I591" s="271"/>
      <c r="J591" s="271">
        <v>1200</v>
      </c>
      <c r="K591" s="272">
        <v>43311</v>
      </c>
      <c r="L591" s="282" t="s">
        <v>6566</v>
      </c>
      <c r="M591" s="271"/>
      <c r="N591" s="277"/>
      <c r="O591" s="277"/>
      <c r="P591" s="277"/>
      <c r="Q591" s="277"/>
      <c r="R591" s="277"/>
      <c r="S591" s="277"/>
      <c r="T591" s="277"/>
      <c r="U591" s="277"/>
      <c r="V591" s="277"/>
      <c r="W591" s="277"/>
      <c r="X591" s="277"/>
      <c r="Y591" s="277"/>
      <c r="Z591" s="277"/>
      <c r="AA591" s="277"/>
      <c r="AB591" s="277"/>
      <c r="AC591" s="277"/>
      <c r="AD591" s="277"/>
      <c r="AE591" s="277"/>
      <c r="AF591" s="277"/>
      <c r="AG591" s="277"/>
      <c r="AH591" s="277"/>
      <c r="AI591" s="277"/>
      <c r="AJ591" s="277"/>
      <c r="AK591" s="277"/>
      <c r="AL591" s="277"/>
      <c r="AM591" s="277"/>
      <c r="AN591" s="277"/>
      <c r="AO591" s="277"/>
      <c r="AP591" s="277"/>
      <c r="AQ591" s="277"/>
      <c r="AR591" s="277"/>
      <c r="AS591" s="277"/>
      <c r="AT591" s="277"/>
      <c r="AU591" s="277"/>
      <c r="AV591" s="277"/>
      <c r="AW591" s="277"/>
      <c r="AX591" s="277"/>
      <c r="AY591" s="277"/>
      <c r="AZ591" s="277"/>
      <c r="BA591" s="277"/>
      <c r="BB591" s="277"/>
      <c r="BC591" s="277"/>
      <c r="BD591" s="277"/>
      <c r="BE591" s="277"/>
      <c r="BF591" s="277"/>
      <c r="BG591" s="277"/>
      <c r="BH591" s="277"/>
      <c r="BI591" s="277"/>
      <c r="BJ591" s="277"/>
      <c r="BK591" s="277"/>
      <c r="BL591" s="277"/>
      <c r="BM591" s="277"/>
      <c r="BN591" s="277"/>
      <c r="BO591" s="277"/>
      <c r="BP591" s="277"/>
      <c r="BQ591" s="277"/>
      <c r="BR591" s="277"/>
      <c r="BS591" s="277"/>
      <c r="BT591" s="277"/>
      <c r="BU591" s="277"/>
      <c r="BV591" s="277"/>
      <c r="BW591" s="277"/>
      <c r="BX591" s="277"/>
      <c r="BY591" s="277"/>
      <c r="BZ591" s="277"/>
      <c r="CA591" s="277"/>
      <c r="CB591" s="277"/>
      <c r="CC591" s="277"/>
      <c r="CD591" s="277"/>
      <c r="CE591" s="277"/>
      <c r="CF591" s="277"/>
      <c r="CG591" s="277"/>
      <c r="CH591" s="277"/>
      <c r="CI591" s="277"/>
      <c r="CJ591" s="277"/>
      <c r="CK591" s="277"/>
      <c r="CL591" s="277"/>
      <c r="CM591" s="277"/>
      <c r="CN591" s="277"/>
      <c r="CO591" s="277"/>
      <c r="CP591" s="277"/>
      <c r="CQ591" s="277"/>
      <c r="CR591" s="277"/>
      <c r="CS591" s="277"/>
      <c r="CT591" s="277"/>
      <c r="CU591" s="277"/>
      <c r="CV591" s="277"/>
      <c r="CW591" s="277"/>
      <c r="CX591" s="277"/>
      <c r="CY591" s="277"/>
      <c r="CZ591" s="277"/>
      <c r="DA591" s="277"/>
      <c r="DB591" s="277"/>
    </row>
    <row r="592" spans="1:106" s="293" customFormat="1" ht="25.5">
      <c r="A592" s="271"/>
      <c r="B592" s="271"/>
      <c r="C592" s="271" t="s">
        <v>6567</v>
      </c>
      <c r="D592" s="271" t="s">
        <v>5518</v>
      </c>
      <c r="E592" s="271" t="s">
        <v>6568</v>
      </c>
      <c r="F592" s="282" t="s">
        <v>6569</v>
      </c>
      <c r="G592" s="282" t="s">
        <v>989</v>
      </c>
      <c r="H592" s="271"/>
      <c r="I592" s="271"/>
      <c r="J592" s="271">
        <v>679</v>
      </c>
      <c r="K592" s="272">
        <v>43309</v>
      </c>
      <c r="L592" s="271" t="s">
        <v>6570</v>
      </c>
      <c r="M592" s="271"/>
      <c r="N592" s="277"/>
      <c r="O592" s="277"/>
      <c r="P592" s="277"/>
      <c r="Q592" s="277"/>
      <c r="R592" s="277"/>
      <c r="S592" s="277"/>
      <c r="T592" s="277"/>
      <c r="U592" s="277"/>
      <c r="V592" s="277"/>
      <c r="W592" s="277"/>
      <c r="X592" s="277"/>
      <c r="Y592" s="277"/>
      <c r="Z592" s="277"/>
      <c r="AA592" s="277"/>
      <c r="AB592" s="277"/>
      <c r="AC592" s="277"/>
      <c r="AD592" s="277"/>
      <c r="AE592" s="277"/>
      <c r="AF592" s="277"/>
      <c r="AG592" s="277"/>
      <c r="AH592" s="277"/>
      <c r="AI592" s="277"/>
      <c r="AJ592" s="277"/>
      <c r="AK592" s="277"/>
      <c r="AL592" s="277"/>
      <c r="AM592" s="277"/>
      <c r="AN592" s="277"/>
      <c r="AO592" s="277"/>
      <c r="AP592" s="277"/>
      <c r="AQ592" s="277"/>
      <c r="AR592" s="277"/>
      <c r="AS592" s="277"/>
      <c r="AT592" s="277"/>
      <c r="AU592" s="277"/>
      <c r="AV592" s="277"/>
      <c r="AW592" s="277"/>
      <c r="AX592" s="277"/>
      <c r="AY592" s="277"/>
      <c r="AZ592" s="277"/>
      <c r="BA592" s="277"/>
      <c r="BB592" s="277"/>
      <c r="BC592" s="277"/>
      <c r="BD592" s="277"/>
      <c r="BE592" s="277"/>
      <c r="BF592" s="277"/>
      <c r="BG592" s="277"/>
      <c r="BH592" s="277"/>
      <c r="BI592" s="277"/>
      <c r="BJ592" s="277"/>
      <c r="BK592" s="277"/>
      <c r="BL592" s="277"/>
      <c r="BM592" s="277"/>
      <c r="BN592" s="277"/>
      <c r="BO592" s="277"/>
      <c r="BP592" s="277"/>
      <c r="BQ592" s="277"/>
      <c r="BR592" s="277"/>
      <c r="BS592" s="277"/>
      <c r="BT592" s="277"/>
      <c r="BU592" s="277"/>
      <c r="BV592" s="277"/>
      <c r="BW592" s="277"/>
      <c r="BX592" s="277"/>
      <c r="BY592" s="277"/>
      <c r="BZ592" s="277"/>
      <c r="CA592" s="277"/>
      <c r="CB592" s="277"/>
      <c r="CC592" s="277"/>
      <c r="CD592" s="277"/>
      <c r="CE592" s="277"/>
      <c r="CF592" s="277"/>
      <c r="CG592" s="277"/>
      <c r="CH592" s="277"/>
      <c r="CI592" s="277"/>
      <c r="CJ592" s="277"/>
      <c r="CK592" s="277"/>
      <c r="CL592" s="277"/>
      <c r="CM592" s="277"/>
      <c r="CN592" s="277"/>
      <c r="CO592" s="277"/>
      <c r="CP592" s="277"/>
      <c r="CQ592" s="277"/>
      <c r="CR592" s="277"/>
      <c r="CS592" s="277"/>
      <c r="CT592" s="277"/>
      <c r="CU592" s="277"/>
      <c r="CV592" s="277"/>
      <c r="CW592" s="277"/>
      <c r="CX592" s="277"/>
      <c r="CY592" s="277"/>
      <c r="CZ592" s="277"/>
      <c r="DA592" s="277"/>
      <c r="DB592" s="277"/>
    </row>
    <row r="593" spans="1:106" s="293" customFormat="1" ht="25.5">
      <c r="A593" s="271"/>
      <c r="B593" s="271"/>
      <c r="C593" s="282" t="s">
        <v>6571</v>
      </c>
      <c r="D593" s="271" t="s">
        <v>5457</v>
      </c>
      <c r="E593" s="282" t="s">
        <v>6572</v>
      </c>
      <c r="F593" s="282" t="s">
        <v>6573</v>
      </c>
      <c r="G593" s="282" t="s">
        <v>977</v>
      </c>
      <c r="H593" s="271">
        <v>3000</v>
      </c>
      <c r="I593" s="271"/>
      <c r="J593" s="271"/>
      <c r="K593" s="272">
        <v>43315</v>
      </c>
      <c r="L593" s="282" t="s">
        <v>6574</v>
      </c>
      <c r="M593" s="271"/>
      <c r="N593" s="277"/>
      <c r="O593" s="277"/>
      <c r="P593" s="277"/>
      <c r="Q593" s="277"/>
      <c r="R593" s="277"/>
      <c r="S593" s="277"/>
      <c r="T593" s="277"/>
      <c r="U593" s="277"/>
      <c r="V593" s="277"/>
      <c r="W593" s="277"/>
      <c r="X593" s="277"/>
      <c r="Y593" s="277"/>
      <c r="Z593" s="277"/>
      <c r="AA593" s="277"/>
      <c r="AB593" s="277"/>
      <c r="AC593" s="277"/>
      <c r="AD593" s="277"/>
      <c r="AE593" s="277"/>
      <c r="AF593" s="277"/>
      <c r="AG593" s="277"/>
      <c r="AH593" s="277"/>
      <c r="AI593" s="277"/>
      <c r="AJ593" s="277"/>
      <c r="AK593" s="277"/>
      <c r="AL593" s="277"/>
      <c r="AM593" s="277"/>
      <c r="AN593" s="277"/>
      <c r="AO593" s="277"/>
      <c r="AP593" s="277"/>
      <c r="AQ593" s="277"/>
      <c r="AR593" s="277"/>
      <c r="AS593" s="277"/>
      <c r="AT593" s="277"/>
      <c r="AU593" s="277"/>
      <c r="AV593" s="277"/>
      <c r="AW593" s="277"/>
      <c r="AX593" s="277"/>
      <c r="AY593" s="277"/>
      <c r="AZ593" s="277"/>
      <c r="BA593" s="277"/>
      <c r="BB593" s="277"/>
      <c r="BC593" s="277"/>
      <c r="BD593" s="277"/>
      <c r="BE593" s="277"/>
      <c r="BF593" s="277"/>
      <c r="BG593" s="277"/>
      <c r="BH593" s="277"/>
      <c r="BI593" s="277"/>
      <c r="BJ593" s="277"/>
      <c r="BK593" s="277"/>
      <c r="BL593" s="277"/>
      <c r="BM593" s="277"/>
      <c r="BN593" s="277"/>
      <c r="BO593" s="277"/>
      <c r="BP593" s="277"/>
      <c r="BQ593" s="277"/>
      <c r="BR593" s="277"/>
      <c r="BS593" s="277"/>
      <c r="BT593" s="277"/>
      <c r="BU593" s="277"/>
      <c r="BV593" s="277"/>
      <c r="BW593" s="277"/>
      <c r="BX593" s="277"/>
      <c r="BY593" s="277"/>
      <c r="BZ593" s="277"/>
      <c r="CA593" s="277"/>
      <c r="CB593" s="277"/>
      <c r="CC593" s="277"/>
      <c r="CD593" s="277"/>
      <c r="CE593" s="277"/>
      <c r="CF593" s="277"/>
      <c r="CG593" s="277"/>
      <c r="CH593" s="277"/>
      <c r="CI593" s="277"/>
      <c r="CJ593" s="277"/>
      <c r="CK593" s="277"/>
      <c r="CL593" s="277"/>
      <c r="CM593" s="277"/>
      <c r="CN593" s="277"/>
      <c r="CO593" s="277"/>
      <c r="CP593" s="277"/>
      <c r="CQ593" s="277"/>
      <c r="CR593" s="277"/>
      <c r="CS593" s="277"/>
      <c r="CT593" s="277"/>
      <c r="CU593" s="277"/>
      <c r="CV593" s="277"/>
      <c r="CW593" s="277"/>
      <c r="CX593" s="277"/>
      <c r="CY593" s="277"/>
      <c r="CZ593" s="277"/>
      <c r="DA593" s="277"/>
      <c r="DB593" s="277"/>
    </row>
    <row r="594" spans="1:106" s="293" customFormat="1" ht="25.5">
      <c r="A594" s="271"/>
      <c r="B594" s="271"/>
      <c r="C594" s="282" t="s">
        <v>6575</v>
      </c>
      <c r="D594" s="271"/>
      <c r="E594" s="282" t="s">
        <v>6572</v>
      </c>
      <c r="F594" s="282" t="s">
        <v>6576</v>
      </c>
      <c r="G594" s="282" t="s">
        <v>989</v>
      </c>
      <c r="H594" s="271">
        <v>200</v>
      </c>
      <c r="I594" s="271"/>
      <c r="J594" s="271"/>
      <c r="K594" s="272">
        <v>43315</v>
      </c>
      <c r="L594" s="282" t="s">
        <v>6577</v>
      </c>
      <c r="M594" s="271"/>
      <c r="N594" s="277"/>
      <c r="O594" s="277"/>
      <c r="P594" s="277"/>
      <c r="Q594" s="277"/>
      <c r="R594" s="277"/>
      <c r="S594" s="277"/>
      <c r="T594" s="277"/>
      <c r="U594" s="277"/>
      <c r="V594" s="277"/>
      <c r="W594" s="277"/>
      <c r="X594" s="277"/>
      <c r="Y594" s="277"/>
      <c r="Z594" s="277"/>
      <c r="AA594" s="277"/>
      <c r="AB594" s="277"/>
      <c r="AC594" s="277"/>
      <c r="AD594" s="277"/>
      <c r="AE594" s="277"/>
      <c r="AF594" s="277"/>
      <c r="AG594" s="277"/>
      <c r="AH594" s="277"/>
      <c r="AI594" s="277"/>
      <c r="AJ594" s="277"/>
      <c r="AK594" s="277"/>
      <c r="AL594" s="277"/>
      <c r="AM594" s="277"/>
      <c r="AN594" s="277"/>
      <c r="AO594" s="277"/>
      <c r="AP594" s="277"/>
      <c r="AQ594" s="277"/>
      <c r="AR594" s="277"/>
      <c r="AS594" s="277"/>
      <c r="AT594" s="277"/>
      <c r="AU594" s="277"/>
      <c r="AV594" s="277"/>
      <c r="AW594" s="277"/>
      <c r="AX594" s="277"/>
      <c r="AY594" s="277"/>
      <c r="AZ594" s="277"/>
      <c r="BA594" s="277"/>
      <c r="BB594" s="277"/>
      <c r="BC594" s="277"/>
      <c r="BD594" s="277"/>
      <c r="BE594" s="277"/>
      <c r="BF594" s="277"/>
      <c r="BG594" s="277"/>
      <c r="BH594" s="277"/>
      <c r="BI594" s="277"/>
      <c r="BJ594" s="277"/>
      <c r="BK594" s="277"/>
      <c r="BL594" s="277"/>
      <c r="BM594" s="277"/>
      <c r="BN594" s="277"/>
      <c r="BO594" s="277"/>
      <c r="BP594" s="277"/>
      <c r="BQ594" s="277"/>
      <c r="BR594" s="277"/>
      <c r="BS594" s="277"/>
      <c r="BT594" s="277"/>
      <c r="BU594" s="277"/>
      <c r="BV594" s="277"/>
      <c r="BW594" s="277"/>
      <c r="BX594" s="277"/>
      <c r="BY594" s="277"/>
      <c r="BZ594" s="277"/>
      <c r="CA594" s="277"/>
      <c r="CB594" s="277"/>
      <c r="CC594" s="277"/>
      <c r="CD594" s="277"/>
      <c r="CE594" s="277"/>
      <c r="CF594" s="277"/>
      <c r="CG594" s="277"/>
      <c r="CH594" s="277"/>
      <c r="CI594" s="277"/>
      <c r="CJ594" s="277"/>
      <c r="CK594" s="277"/>
      <c r="CL594" s="277"/>
      <c r="CM594" s="277"/>
      <c r="CN594" s="277"/>
      <c r="CO594" s="277"/>
      <c r="CP594" s="277"/>
      <c r="CQ594" s="277"/>
      <c r="CR594" s="277"/>
      <c r="CS594" s="277"/>
      <c r="CT594" s="277"/>
      <c r="CU594" s="277"/>
      <c r="CV594" s="277"/>
      <c r="CW594" s="277"/>
      <c r="CX594" s="277"/>
      <c r="CY594" s="277"/>
      <c r="CZ594" s="277"/>
      <c r="DA594" s="277"/>
      <c r="DB594" s="277"/>
    </row>
    <row r="595" spans="1:106" s="293" customFormat="1" ht="12.75">
      <c r="A595" s="271"/>
      <c r="B595" s="271"/>
      <c r="C595" s="271"/>
      <c r="D595" s="271"/>
      <c r="E595" s="271"/>
      <c r="F595" s="271"/>
      <c r="G595" s="282" t="s">
        <v>977</v>
      </c>
      <c r="H595" s="282">
        <v>5000</v>
      </c>
      <c r="I595" s="271"/>
      <c r="J595" s="271"/>
      <c r="K595" s="271"/>
      <c r="L595" s="271"/>
      <c r="M595" s="271"/>
      <c r="N595" s="277"/>
      <c r="O595" s="277"/>
      <c r="P595" s="277"/>
      <c r="Q595" s="277"/>
      <c r="R595" s="277"/>
      <c r="S595" s="277"/>
      <c r="T595" s="277"/>
      <c r="U595" s="277"/>
      <c r="V595" s="277"/>
      <c r="W595" s="277"/>
      <c r="X595" s="277"/>
      <c r="Y595" s="277"/>
      <c r="Z595" s="277"/>
      <c r="AA595" s="277"/>
      <c r="AB595" s="277"/>
      <c r="AC595" s="277"/>
      <c r="AD595" s="277"/>
      <c r="AE595" s="277"/>
      <c r="AF595" s="277"/>
      <c r="AG595" s="277"/>
      <c r="AH595" s="277"/>
      <c r="AI595" s="277"/>
      <c r="AJ595" s="277"/>
      <c r="AK595" s="277"/>
      <c r="AL595" s="277"/>
      <c r="AM595" s="277"/>
      <c r="AN595" s="277"/>
      <c r="AO595" s="277"/>
      <c r="AP595" s="277"/>
      <c r="AQ595" s="277"/>
      <c r="AR595" s="277"/>
      <c r="AS595" s="277"/>
      <c r="AT595" s="277"/>
      <c r="AU595" s="277"/>
      <c r="AV595" s="277"/>
      <c r="AW595" s="277"/>
      <c r="AX595" s="277"/>
      <c r="AY595" s="277"/>
      <c r="AZ595" s="277"/>
      <c r="BA595" s="277"/>
      <c r="BB595" s="277"/>
      <c r="BC595" s="277"/>
      <c r="BD595" s="277"/>
      <c r="BE595" s="277"/>
      <c r="BF595" s="277"/>
      <c r="BG595" s="277"/>
      <c r="BH595" s="277"/>
      <c r="BI595" s="277"/>
      <c r="BJ595" s="277"/>
      <c r="BK595" s="277"/>
      <c r="BL595" s="277"/>
      <c r="BM595" s="277"/>
      <c r="BN595" s="277"/>
      <c r="BO595" s="277"/>
      <c r="BP595" s="277"/>
      <c r="BQ595" s="277"/>
      <c r="BR595" s="277"/>
      <c r="BS595" s="277"/>
      <c r="BT595" s="277"/>
      <c r="BU595" s="277"/>
      <c r="BV595" s="277"/>
      <c r="BW595" s="277"/>
      <c r="BX595" s="277"/>
      <c r="BY595" s="277"/>
      <c r="BZ595" s="277"/>
      <c r="CA595" s="277"/>
      <c r="CB595" s="277"/>
      <c r="CC595" s="277"/>
      <c r="CD595" s="277"/>
      <c r="CE595" s="277"/>
      <c r="CF595" s="277"/>
      <c r="CG595" s="277"/>
      <c r="CH595" s="277"/>
      <c r="CI595" s="277"/>
      <c r="CJ595" s="277"/>
      <c r="CK595" s="277"/>
      <c r="CL595" s="277"/>
      <c r="CM595" s="277"/>
      <c r="CN595" s="277"/>
      <c r="CO595" s="277"/>
      <c r="CP595" s="277"/>
      <c r="CQ595" s="277"/>
      <c r="CR595" s="277"/>
      <c r="CS595" s="277"/>
      <c r="CT595" s="277"/>
      <c r="CU595" s="277"/>
      <c r="CV595" s="277"/>
      <c r="CW595" s="277"/>
      <c r="CX595" s="277"/>
      <c r="CY595" s="277"/>
      <c r="CZ595" s="277"/>
      <c r="DA595" s="277"/>
      <c r="DB595" s="277"/>
    </row>
    <row r="596" spans="1:106" s="293" customFormat="1" ht="25.5">
      <c r="A596" s="271"/>
      <c r="B596" s="271"/>
      <c r="C596" s="282" t="s">
        <v>6578</v>
      </c>
      <c r="D596" s="271" t="s">
        <v>5457</v>
      </c>
      <c r="E596" s="282" t="s">
        <v>6579</v>
      </c>
      <c r="F596" s="282" t="s">
        <v>6580</v>
      </c>
      <c r="G596" s="282" t="s">
        <v>3748</v>
      </c>
      <c r="H596" s="282">
        <v>400</v>
      </c>
      <c r="I596" s="271"/>
      <c r="J596" s="271"/>
      <c r="K596" s="272">
        <v>43314</v>
      </c>
      <c r="L596" s="282" t="s">
        <v>6581</v>
      </c>
      <c r="M596" s="271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  <c r="X596" s="277"/>
      <c r="Y596" s="277"/>
      <c r="Z596" s="277"/>
      <c r="AA596" s="277"/>
      <c r="AB596" s="277"/>
      <c r="AC596" s="277"/>
      <c r="AD596" s="277"/>
      <c r="AE596" s="277"/>
      <c r="AF596" s="277"/>
      <c r="AG596" s="277"/>
      <c r="AH596" s="277"/>
      <c r="AI596" s="277"/>
      <c r="AJ596" s="277"/>
      <c r="AK596" s="277"/>
      <c r="AL596" s="277"/>
      <c r="AM596" s="277"/>
      <c r="AN596" s="277"/>
      <c r="AO596" s="277"/>
      <c r="AP596" s="277"/>
      <c r="AQ596" s="277"/>
      <c r="AR596" s="277"/>
      <c r="AS596" s="277"/>
      <c r="AT596" s="277"/>
      <c r="AU596" s="277"/>
      <c r="AV596" s="277"/>
      <c r="AW596" s="277"/>
      <c r="AX596" s="277"/>
      <c r="AY596" s="277"/>
      <c r="AZ596" s="277"/>
      <c r="BA596" s="277"/>
      <c r="BB596" s="277"/>
      <c r="BC596" s="277"/>
      <c r="BD596" s="277"/>
      <c r="BE596" s="277"/>
      <c r="BF596" s="277"/>
      <c r="BG596" s="277"/>
      <c r="BH596" s="277"/>
      <c r="BI596" s="277"/>
      <c r="BJ596" s="277"/>
      <c r="BK596" s="277"/>
      <c r="BL596" s="277"/>
      <c r="BM596" s="277"/>
      <c r="BN596" s="277"/>
      <c r="BO596" s="277"/>
      <c r="BP596" s="277"/>
      <c r="BQ596" s="277"/>
      <c r="BR596" s="277"/>
      <c r="BS596" s="277"/>
      <c r="BT596" s="277"/>
      <c r="BU596" s="277"/>
      <c r="BV596" s="277"/>
      <c r="BW596" s="277"/>
      <c r="BX596" s="277"/>
      <c r="BY596" s="277"/>
      <c r="BZ596" s="277"/>
      <c r="CA596" s="277"/>
      <c r="CB596" s="277"/>
      <c r="CC596" s="277"/>
      <c r="CD596" s="277"/>
      <c r="CE596" s="277"/>
      <c r="CF596" s="277"/>
      <c r="CG596" s="277"/>
      <c r="CH596" s="277"/>
      <c r="CI596" s="277"/>
      <c r="CJ596" s="277"/>
      <c r="CK596" s="277"/>
      <c r="CL596" s="277"/>
      <c r="CM596" s="277"/>
      <c r="CN596" s="277"/>
      <c r="CO596" s="277"/>
      <c r="CP596" s="277"/>
      <c r="CQ596" s="277"/>
      <c r="CR596" s="277"/>
      <c r="CS596" s="277"/>
      <c r="CT596" s="277"/>
      <c r="CU596" s="277"/>
      <c r="CV596" s="277"/>
      <c r="CW596" s="277"/>
      <c r="CX596" s="277"/>
      <c r="CY596" s="277"/>
      <c r="CZ596" s="277"/>
      <c r="DA596" s="277"/>
      <c r="DB596" s="277"/>
    </row>
    <row r="597" spans="1:106" s="293" customFormat="1" ht="12.75">
      <c r="A597" s="271"/>
      <c r="B597" s="271"/>
      <c r="C597" s="271"/>
      <c r="D597" s="271"/>
      <c r="E597" s="271"/>
      <c r="F597" s="271"/>
      <c r="G597" s="282" t="s">
        <v>1934</v>
      </c>
      <c r="H597" s="282">
        <v>3000</v>
      </c>
      <c r="I597" s="271"/>
      <c r="J597" s="271"/>
      <c r="K597" s="271"/>
      <c r="L597" s="271"/>
      <c r="M597" s="271"/>
      <c r="N597" s="277"/>
      <c r="O597" s="277"/>
      <c r="P597" s="277"/>
      <c r="Q597" s="277"/>
      <c r="R597" s="277"/>
      <c r="S597" s="277"/>
      <c r="T597" s="277"/>
      <c r="U597" s="277"/>
      <c r="V597" s="277"/>
      <c r="W597" s="277"/>
      <c r="X597" s="277"/>
      <c r="Y597" s="277"/>
      <c r="Z597" s="277"/>
      <c r="AA597" s="277"/>
      <c r="AB597" s="277"/>
      <c r="AC597" s="277"/>
      <c r="AD597" s="277"/>
      <c r="AE597" s="277"/>
      <c r="AF597" s="277"/>
      <c r="AG597" s="277"/>
      <c r="AH597" s="277"/>
      <c r="AI597" s="277"/>
      <c r="AJ597" s="277"/>
      <c r="AK597" s="277"/>
      <c r="AL597" s="277"/>
      <c r="AM597" s="277"/>
      <c r="AN597" s="277"/>
      <c r="AO597" s="277"/>
      <c r="AP597" s="277"/>
      <c r="AQ597" s="277"/>
      <c r="AR597" s="277"/>
      <c r="AS597" s="277"/>
      <c r="AT597" s="277"/>
      <c r="AU597" s="277"/>
      <c r="AV597" s="277"/>
      <c r="AW597" s="277"/>
      <c r="AX597" s="277"/>
      <c r="AY597" s="277"/>
      <c r="AZ597" s="277"/>
      <c r="BA597" s="277"/>
      <c r="BB597" s="277"/>
      <c r="BC597" s="277"/>
      <c r="BD597" s="277"/>
      <c r="BE597" s="277"/>
      <c r="BF597" s="277"/>
      <c r="BG597" s="277"/>
      <c r="BH597" s="277"/>
      <c r="BI597" s="277"/>
      <c r="BJ597" s="277"/>
      <c r="BK597" s="277"/>
      <c r="BL597" s="277"/>
      <c r="BM597" s="277"/>
      <c r="BN597" s="277"/>
      <c r="BO597" s="277"/>
      <c r="BP597" s="277"/>
      <c r="BQ597" s="277"/>
      <c r="BR597" s="277"/>
      <c r="BS597" s="277"/>
      <c r="BT597" s="277"/>
      <c r="BU597" s="277"/>
      <c r="BV597" s="277"/>
      <c r="BW597" s="277"/>
      <c r="BX597" s="277"/>
      <c r="BY597" s="277"/>
      <c r="BZ597" s="277"/>
      <c r="CA597" s="277"/>
      <c r="CB597" s="277"/>
      <c r="CC597" s="277"/>
      <c r="CD597" s="277"/>
      <c r="CE597" s="277"/>
      <c r="CF597" s="277"/>
      <c r="CG597" s="277"/>
      <c r="CH597" s="277"/>
      <c r="CI597" s="277"/>
      <c r="CJ597" s="277"/>
      <c r="CK597" s="277"/>
      <c r="CL597" s="277"/>
      <c r="CM597" s="277"/>
      <c r="CN597" s="277"/>
      <c r="CO597" s="277"/>
      <c r="CP597" s="277"/>
      <c r="CQ597" s="277"/>
      <c r="CR597" s="277"/>
      <c r="CS597" s="277"/>
      <c r="CT597" s="277"/>
      <c r="CU597" s="277"/>
      <c r="CV597" s="277"/>
      <c r="CW597" s="277"/>
      <c r="CX597" s="277"/>
      <c r="CY597" s="277"/>
      <c r="CZ597" s="277"/>
      <c r="DA597" s="277"/>
      <c r="DB597" s="277"/>
    </row>
    <row r="598" spans="1:106" s="293" customFormat="1" ht="25.5">
      <c r="A598" s="271"/>
      <c r="B598" s="271"/>
      <c r="C598" s="282" t="s">
        <v>6582</v>
      </c>
      <c r="D598" s="271" t="s">
        <v>5457</v>
      </c>
      <c r="E598" s="282" t="s">
        <v>6583</v>
      </c>
      <c r="F598" s="282" t="s">
        <v>6584</v>
      </c>
      <c r="G598" s="282" t="s">
        <v>155</v>
      </c>
      <c r="H598" s="282">
        <v>64954</v>
      </c>
      <c r="I598" s="271"/>
      <c r="J598" s="271"/>
      <c r="K598" s="272">
        <v>43318</v>
      </c>
      <c r="L598" s="282" t="s">
        <v>6585</v>
      </c>
      <c r="M598" s="271"/>
      <c r="N598" s="277"/>
      <c r="O598" s="277"/>
      <c r="P598" s="277"/>
      <c r="Q598" s="277"/>
      <c r="R598" s="277"/>
      <c r="S598" s="277"/>
      <c r="T598" s="277"/>
      <c r="U598" s="277"/>
      <c r="V598" s="277"/>
      <c r="W598" s="277"/>
      <c r="X598" s="277"/>
      <c r="Y598" s="277"/>
      <c r="Z598" s="277"/>
      <c r="AA598" s="277"/>
      <c r="AB598" s="277"/>
      <c r="AC598" s="277"/>
      <c r="AD598" s="277"/>
      <c r="AE598" s="277"/>
      <c r="AF598" s="277"/>
      <c r="AG598" s="277"/>
      <c r="AH598" s="277"/>
      <c r="AI598" s="277"/>
      <c r="AJ598" s="277"/>
      <c r="AK598" s="277"/>
      <c r="AL598" s="277"/>
      <c r="AM598" s="277"/>
      <c r="AN598" s="277"/>
      <c r="AO598" s="277"/>
      <c r="AP598" s="277"/>
      <c r="AQ598" s="277"/>
      <c r="AR598" s="277"/>
      <c r="AS598" s="277"/>
      <c r="AT598" s="277"/>
      <c r="AU598" s="277"/>
      <c r="AV598" s="277"/>
      <c r="AW598" s="277"/>
      <c r="AX598" s="277"/>
      <c r="AY598" s="277"/>
      <c r="AZ598" s="277"/>
      <c r="BA598" s="277"/>
      <c r="BB598" s="277"/>
      <c r="BC598" s="277"/>
      <c r="BD598" s="277"/>
      <c r="BE598" s="277"/>
      <c r="BF598" s="277"/>
      <c r="BG598" s="277"/>
      <c r="BH598" s="277"/>
      <c r="BI598" s="277"/>
      <c r="BJ598" s="277"/>
      <c r="BK598" s="277"/>
      <c r="BL598" s="277"/>
      <c r="BM598" s="277"/>
      <c r="BN598" s="277"/>
      <c r="BO598" s="277"/>
      <c r="BP598" s="277"/>
      <c r="BQ598" s="277"/>
      <c r="BR598" s="277"/>
      <c r="BS598" s="277"/>
      <c r="BT598" s="277"/>
      <c r="BU598" s="277"/>
      <c r="BV598" s="277"/>
      <c r="BW598" s="277"/>
      <c r="BX598" s="277"/>
      <c r="BY598" s="277"/>
      <c r="BZ598" s="277"/>
      <c r="CA598" s="277"/>
      <c r="CB598" s="277"/>
      <c r="CC598" s="277"/>
      <c r="CD598" s="277"/>
      <c r="CE598" s="277"/>
      <c r="CF598" s="277"/>
      <c r="CG598" s="277"/>
      <c r="CH598" s="277"/>
      <c r="CI598" s="277"/>
      <c r="CJ598" s="277"/>
      <c r="CK598" s="277"/>
      <c r="CL598" s="277"/>
      <c r="CM598" s="277"/>
      <c r="CN598" s="277"/>
      <c r="CO598" s="277"/>
      <c r="CP598" s="277"/>
      <c r="CQ598" s="277"/>
      <c r="CR598" s="277"/>
      <c r="CS598" s="277"/>
      <c r="CT598" s="277"/>
      <c r="CU598" s="277"/>
      <c r="CV598" s="277"/>
      <c r="CW598" s="277"/>
      <c r="CX598" s="277"/>
      <c r="CY598" s="277"/>
      <c r="CZ598" s="277"/>
      <c r="DA598" s="277"/>
      <c r="DB598" s="277"/>
    </row>
    <row r="599" spans="1:106" s="293" customFormat="1" ht="25.5">
      <c r="A599" s="271"/>
      <c r="B599" s="271"/>
      <c r="C599" s="282" t="s">
        <v>6586</v>
      </c>
      <c r="D599" s="271" t="s">
        <v>5457</v>
      </c>
      <c r="E599" s="271"/>
      <c r="F599" s="271"/>
      <c r="G599" s="271"/>
      <c r="H599" s="271"/>
      <c r="I599" s="271"/>
      <c r="J599" s="271"/>
      <c r="K599" s="271"/>
      <c r="L599" s="271"/>
      <c r="M599" s="271"/>
      <c r="N599" s="277"/>
      <c r="O599" s="277"/>
      <c r="P599" s="277"/>
      <c r="Q599" s="277"/>
      <c r="R599" s="277"/>
      <c r="S599" s="277"/>
      <c r="T599" s="277"/>
      <c r="U599" s="277"/>
      <c r="V599" s="277"/>
      <c r="W599" s="277"/>
      <c r="X599" s="277"/>
      <c r="Y599" s="277"/>
      <c r="Z599" s="277"/>
      <c r="AA599" s="277"/>
      <c r="AB599" s="277"/>
      <c r="AC599" s="277"/>
      <c r="AD599" s="277"/>
      <c r="AE599" s="277"/>
      <c r="AF599" s="277"/>
      <c r="AG599" s="277"/>
      <c r="AH599" s="277"/>
      <c r="AI599" s="277"/>
      <c r="AJ599" s="277"/>
      <c r="AK599" s="277"/>
      <c r="AL599" s="277"/>
      <c r="AM599" s="277"/>
      <c r="AN599" s="277"/>
      <c r="AO599" s="277"/>
      <c r="AP599" s="277"/>
      <c r="AQ599" s="277"/>
      <c r="AR599" s="277"/>
      <c r="AS599" s="277"/>
      <c r="AT599" s="277"/>
      <c r="AU599" s="277"/>
      <c r="AV599" s="277"/>
      <c r="AW599" s="277"/>
      <c r="AX599" s="277"/>
      <c r="AY599" s="277"/>
      <c r="AZ599" s="277"/>
      <c r="BA599" s="277"/>
      <c r="BB599" s="277"/>
      <c r="BC599" s="277"/>
      <c r="BD599" s="277"/>
      <c r="BE599" s="277"/>
      <c r="BF599" s="277"/>
      <c r="BG599" s="277"/>
      <c r="BH599" s="277"/>
      <c r="BI599" s="277"/>
      <c r="BJ599" s="277"/>
      <c r="BK599" s="277"/>
      <c r="BL599" s="277"/>
      <c r="BM599" s="277"/>
      <c r="BN599" s="277"/>
      <c r="BO599" s="277"/>
      <c r="BP599" s="277"/>
      <c r="BQ599" s="277"/>
      <c r="BR599" s="277"/>
      <c r="BS599" s="277"/>
      <c r="BT599" s="277"/>
      <c r="BU599" s="277"/>
      <c r="BV599" s="277"/>
      <c r="BW599" s="277"/>
      <c r="BX599" s="277"/>
      <c r="BY599" s="277"/>
      <c r="BZ599" s="277"/>
      <c r="CA599" s="277"/>
      <c r="CB599" s="277"/>
      <c r="CC599" s="277"/>
      <c r="CD599" s="277"/>
      <c r="CE599" s="277"/>
      <c r="CF599" s="277"/>
      <c r="CG599" s="277"/>
      <c r="CH599" s="277"/>
      <c r="CI599" s="277"/>
      <c r="CJ599" s="277"/>
      <c r="CK599" s="277"/>
      <c r="CL599" s="277"/>
      <c r="CM599" s="277"/>
      <c r="CN599" s="277"/>
      <c r="CO599" s="277"/>
      <c r="CP599" s="277"/>
      <c r="CQ599" s="277"/>
      <c r="CR599" s="277"/>
      <c r="CS599" s="277"/>
      <c r="CT599" s="277"/>
      <c r="CU599" s="277"/>
      <c r="CV599" s="277"/>
      <c r="CW599" s="277"/>
      <c r="CX599" s="277"/>
      <c r="CY599" s="277"/>
      <c r="CZ599" s="277"/>
      <c r="DA599" s="277"/>
      <c r="DB599" s="277"/>
    </row>
    <row r="600" spans="1:106" s="293" customFormat="1" ht="25.5">
      <c r="A600" s="271"/>
      <c r="B600" s="271"/>
      <c r="C600" s="282" t="s">
        <v>6587</v>
      </c>
      <c r="D600" s="271" t="s">
        <v>5457</v>
      </c>
      <c r="E600" s="271" t="s">
        <v>6588</v>
      </c>
      <c r="F600" s="271" t="s">
        <v>6589</v>
      </c>
      <c r="G600" s="282" t="s">
        <v>155</v>
      </c>
      <c r="H600" s="282">
        <v>2987325</v>
      </c>
      <c r="I600" s="271"/>
      <c r="J600" s="271"/>
      <c r="K600" s="272">
        <v>43318</v>
      </c>
      <c r="L600" s="271" t="s">
        <v>6590</v>
      </c>
      <c r="M600" s="271"/>
      <c r="N600" s="277"/>
      <c r="O600" s="277"/>
      <c r="P600" s="277"/>
      <c r="Q600" s="277"/>
      <c r="R600" s="277"/>
      <c r="S600" s="277"/>
      <c r="T600" s="277"/>
      <c r="U600" s="277"/>
      <c r="V600" s="277"/>
      <c r="W600" s="277"/>
      <c r="X600" s="277"/>
      <c r="Y600" s="277"/>
      <c r="Z600" s="277"/>
      <c r="AA600" s="277"/>
      <c r="AB600" s="277"/>
      <c r="AC600" s="277"/>
      <c r="AD600" s="277"/>
      <c r="AE600" s="277"/>
      <c r="AF600" s="277"/>
      <c r="AG600" s="277"/>
      <c r="AH600" s="277"/>
      <c r="AI600" s="277"/>
      <c r="AJ600" s="277"/>
      <c r="AK600" s="277"/>
      <c r="AL600" s="277"/>
      <c r="AM600" s="277"/>
      <c r="AN600" s="277"/>
      <c r="AO600" s="277"/>
      <c r="AP600" s="277"/>
      <c r="AQ600" s="277"/>
      <c r="AR600" s="277"/>
      <c r="AS600" s="277"/>
      <c r="AT600" s="277"/>
      <c r="AU600" s="277"/>
      <c r="AV600" s="277"/>
      <c r="AW600" s="277"/>
      <c r="AX600" s="277"/>
      <c r="AY600" s="277"/>
      <c r="AZ600" s="277"/>
      <c r="BA600" s="277"/>
      <c r="BB600" s="277"/>
      <c r="BC600" s="277"/>
      <c r="BD600" s="277"/>
      <c r="BE600" s="277"/>
      <c r="BF600" s="277"/>
      <c r="BG600" s="277"/>
      <c r="BH600" s="277"/>
      <c r="BI600" s="277"/>
      <c r="BJ600" s="277"/>
      <c r="BK600" s="277"/>
      <c r="BL600" s="277"/>
      <c r="BM600" s="277"/>
      <c r="BN600" s="277"/>
      <c r="BO600" s="277"/>
      <c r="BP600" s="277"/>
      <c r="BQ600" s="277"/>
      <c r="BR600" s="277"/>
      <c r="BS600" s="277"/>
      <c r="BT600" s="277"/>
      <c r="BU600" s="277"/>
      <c r="BV600" s="277"/>
      <c r="BW600" s="277"/>
      <c r="BX600" s="277"/>
      <c r="BY600" s="277"/>
      <c r="BZ600" s="277"/>
      <c r="CA600" s="277"/>
      <c r="CB600" s="277"/>
      <c r="CC600" s="277"/>
      <c r="CD600" s="277"/>
      <c r="CE600" s="277"/>
      <c r="CF600" s="277"/>
      <c r="CG600" s="277"/>
      <c r="CH600" s="277"/>
      <c r="CI600" s="277"/>
      <c r="CJ600" s="277"/>
      <c r="CK600" s="277"/>
      <c r="CL600" s="277"/>
      <c r="CM600" s="277"/>
      <c r="CN600" s="277"/>
      <c r="CO600" s="277"/>
      <c r="CP600" s="277"/>
      <c r="CQ600" s="277"/>
      <c r="CR600" s="277"/>
      <c r="CS600" s="277"/>
      <c r="CT600" s="277"/>
      <c r="CU600" s="277"/>
      <c r="CV600" s="277"/>
      <c r="CW600" s="277"/>
      <c r="CX600" s="277"/>
      <c r="CY600" s="277"/>
      <c r="CZ600" s="277"/>
      <c r="DA600" s="277"/>
      <c r="DB600" s="277"/>
    </row>
    <row r="601" spans="1:106" s="293" customFormat="1" ht="25.5">
      <c r="A601" s="271"/>
      <c r="B601" s="271"/>
      <c r="C601" s="282" t="s">
        <v>6591</v>
      </c>
      <c r="D601" s="282" t="s">
        <v>5528</v>
      </c>
      <c r="E601" s="282" t="s">
        <v>6592</v>
      </c>
      <c r="F601" s="282" t="s">
        <v>6593</v>
      </c>
      <c r="G601" s="282" t="s">
        <v>977</v>
      </c>
      <c r="H601" s="282">
        <v>3935</v>
      </c>
      <c r="I601" s="271"/>
      <c r="J601" s="271"/>
      <c r="K601" s="272">
        <v>43327</v>
      </c>
      <c r="L601" s="271" t="s">
        <v>6594</v>
      </c>
      <c r="M601" s="271"/>
      <c r="N601" s="277"/>
      <c r="O601" s="277"/>
      <c r="P601" s="277"/>
      <c r="Q601" s="277"/>
      <c r="R601" s="277"/>
      <c r="S601" s="277"/>
      <c r="T601" s="277"/>
      <c r="U601" s="277"/>
      <c r="V601" s="277"/>
      <c r="W601" s="277"/>
      <c r="X601" s="277"/>
      <c r="Y601" s="277"/>
      <c r="Z601" s="277"/>
      <c r="AA601" s="277"/>
      <c r="AB601" s="277"/>
      <c r="AC601" s="277"/>
      <c r="AD601" s="277"/>
      <c r="AE601" s="277"/>
      <c r="AF601" s="277"/>
      <c r="AG601" s="277"/>
      <c r="AH601" s="277"/>
      <c r="AI601" s="277"/>
      <c r="AJ601" s="277"/>
      <c r="AK601" s="277"/>
      <c r="AL601" s="277"/>
      <c r="AM601" s="277"/>
      <c r="AN601" s="277"/>
      <c r="AO601" s="277"/>
      <c r="AP601" s="277"/>
      <c r="AQ601" s="277"/>
      <c r="AR601" s="277"/>
      <c r="AS601" s="277"/>
      <c r="AT601" s="277"/>
      <c r="AU601" s="277"/>
      <c r="AV601" s="277"/>
      <c r="AW601" s="277"/>
      <c r="AX601" s="277"/>
      <c r="AY601" s="277"/>
      <c r="AZ601" s="277"/>
      <c r="BA601" s="277"/>
      <c r="BB601" s="277"/>
      <c r="BC601" s="277"/>
      <c r="BD601" s="277"/>
      <c r="BE601" s="277"/>
      <c r="BF601" s="277"/>
      <c r="BG601" s="277"/>
      <c r="BH601" s="277"/>
      <c r="BI601" s="277"/>
      <c r="BJ601" s="277"/>
      <c r="BK601" s="277"/>
      <c r="BL601" s="277"/>
      <c r="BM601" s="277"/>
      <c r="BN601" s="277"/>
      <c r="BO601" s="277"/>
      <c r="BP601" s="277"/>
      <c r="BQ601" s="277"/>
      <c r="BR601" s="277"/>
      <c r="BS601" s="277"/>
      <c r="BT601" s="277"/>
      <c r="BU601" s="277"/>
      <c r="BV601" s="277"/>
      <c r="BW601" s="277"/>
      <c r="BX601" s="277"/>
      <c r="BY601" s="277"/>
      <c r="BZ601" s="277"/>
      <c r="CA601" s="277"/>
      <c r="CB601" s="277"/>
      <c r="CC601" s="277"/>
      <c r="CD601" s="277"/>
      <c r="CE601" s="277"/>
      <c r="CF601" s="277"/>
      <c r="CG601" s="277"/>
      <c r="CH601" s="277"/>
      <c r="CI601" s="277"/>
      <c r="CJ601" s="277"/>
      <c r="CK601" s="277"/>
      <c r="CL601" s="277"/>
      <c r="CM601" s="277"/>
      <c r="CN601" s="277"/>
      <c r="CO601" s="277"/>
      <c r="CP601" s="277"/>
      <c r="CQ601" s="277"/>
      <c r="CR601" s="277"/>
      <c r="CS601" s="277"/>
      <c r="CT601" s="277"/>
      <c r="CU601" s="277"/>
      <c r="CV601" s="277"/>
      <c r="CW601" s="277"/>
      <c r="CX601" s="277"/>
      <c r="CY601" s="277"/>
      <c r="CZ601" s="277"/>
      <c r="DA601" s="277"/>
      <c r="DB601" s="277"/>
    </row>
    <row r="602" spans="1:106" s="293" customFormat="1" ht="25.5">
      <c r="A602" s="271"/>
      <c r="B602" s="271"/>
      <c r="C602" s="282" t="s">
        <v>6595</v>
      </c>
      <c r="D602" s="282" t="s">
        <v>5528</v>
      </c>
      <c r="E602" s="282" t="s">
        <v>6596</v>
      </c>
      <c r="F602" s="282" t="s">
        <v>6597</v>
      </c>
      <c r="G602" s="282" t="s">
        <v>989</v>
      </c>
      <c r="H602" s="282">
        <v>2610</v>
      </c>
      <c r="I602" s="271"/>
      <c r="J602" s="271"/>
      <c r="K602" s="272">
        <v>43326</v>
      </c>
      <c r="L602" s="271" t="s">
        <v>6598</v>
      </c>
      <c r="M602" s="271"/>
      <c r="N602" s="277"/>
      <c r="O602" s="277"/>
      <c r="P602" s="277"/>
      <c r="Q602" s="277"/>
      <c r="R602" s="277"/>
      <c r="S602" s="277"/>
      <c r="T602" s="277"/>
      <c r="U602" s="277"/>
      <c r="V602" s="277"/>
      <c r="W602" s="277"/>
      <c r="X602" s="277"/>
      <c r="Y602" s="277"/>
      <c r="Z602" s="277"/>
      <c r="AA602" s="277"/>
      <c r="AB602" s="277"/>
      <c r="AC602" s="277"/>
      <c r="AD602" s="277"/>
      <c r="AE602" s="277"/>
      <c r="AF602" s="277"/>
      <c r="AG602" s="277"/>
      <c r="AH602" s="277"/>
      <c r="AI602" s="277"/>
      <c r="AJ602" s="277"/>
      <c r="AK602" s="277"/>
      <c r="AL602" s="277"/>
      <c r="AM602" s="277"/>
      <c r="AN602" s="277"/>
      <c r="AO602" s="277"/>
      <c r="AP602" s="277"/>
      <c r="AQ602" s="277"/>
      <c r="AR602" s="277"/>
      <c r="AS602" s="277"/>
      <c r="AT602" s="277"/>
      <c r="AU602" s="277"/>
      <c r="AV602" s="277"/>
      <c r="AW602" s="277"/>
      <c r="AX602" s="277"/>
      <c r="AY602" s="277"/>
      <c r="AZ602" s="277"/>
      <c r="BA602" s="277"/>
      <c r="BB602" s="277"/>
      <c r="BC602" s="277"/>
      <c r="BD602" s="277"/>
      <c r="BE602" s="277"/>
      <c r="BF602" s="277"/>
      <c r="BG602" s="277"/>
      <c r="BH602" s="277"/>
      <c r="BI602" s="277"/>
      <c r="BJ602" s="277"/>
      <c r="BK602" s="277"/>
      <c r="BL602" s="277"/>
      <c r="BM602" s="277"/>
      <c r="BN602" s="277"/>
      <c r="BO602" s="277"/>
      <c r="BP602" s="277"/>
      <c r="BQ602" s="277"/>
      <c r="BR602" s="277"/>
      <c r="BS602" s="277"/>
      <c r="BT602" s="277"/>
      <c r="BU602" s="277"/>
      <c r="BV602" s="277"/>
      <c r="BW602" s="277"/>
      <c r="BX602" s="277"/>
      <c r="BY602" s="277"/>
      <c r="BZ602" s="277"/>
      <c r="CA602" s="277"/>
      <c r="CB602" s="277"/>
      <c r="CC602" s="277"/>
      <c r="CD602" s="277"/>
      <c r="CE602" s="277"/>
      <c r="CF602" s="277"/>
      <c r="CG602" s="277"/>
      <c r="CH602" s="277"/>
      <c r="CI602" s="277"/>
      <c r="CJ602" s="277"/>
      <c r="CK602" s="277"/>
      <c r="CL602" s="277"/>
      <c r="CM602" s="277"/>
      <c r="CN602" s="277"/>
      <c r="CO602" s="277"/>
      <c r="CP602" s="277"/>
      <c r="CQ602" s="277"/>
      <c r="CR602" s="277"/>
      <c r="CS602" s="277"/>
      <c r="CT602" s="277"/>
      <c r="CU602" s="277"/>
      <c r="CV602" s="277"/>
      <c r="CW602" s="277"/>
      <c r="CX602" s="277"/>
      <c r="CY602" s="277"/>
      <c r="CZ602" s="277"/>
      <c r="DA602" s="277"/>
      <c r="DB602" s="277"/>
    </row>
    <row r="603" spans="1:106" s="293" customFormat="1" ht="25.5">
      <c r="A603" s="271"/>
      <c r="B603" s="271"/>
      <c r="C603" s="271" t="s">
        <v>6599</v>
      </c>
      <c r="D603" s="271" t="s">
        <v>5392</v>
      </c>
      <c r="E603" s="271" t="s">
        <v>6327</v>
      </c>
      <c r="F603" s="271" t="s">
        <v>6600</v>
      </c>
      <c r="G603" s="271" t="s">
        <v>977</v>
      </c>
      <c r="H603" s="271">
        <v>57199</v>
      </c>
      <c r="I603" s="271"/>
      <c r="J603" s="271"/>
      <c r="K603" s="272">
        <v>43339</v>
      </c>
      <c r="L603" s="271" t="s">
        <v>6601</v>
      </c>
      <c r="M603" s="271"/>
      <c r="N603" s="277"/>
      <c r="O603" s="277"/>
      <c r="P603" s="277"/>
      <c r="Q603" s="277"/>
      <c r="R603" s="277"/>
      <c r="S603" s="277"/>
      <c r="T603" s="277"/>
      <c r="U603" s="277"/>
      <c r="V603" s="277"/>
      <c r="W603" s="277"/>
      <c r="X603" s="277"/>
      <c r="Y603" s="277"/>
      <c r="Z603" s="277"/>
      <c r="AA603" s="277"/>
      <c r="AB603" s="277"/>
      <c r="AC603" s="277"/>
      <c r="AD603" s="277"/>
      <c r="AE603" s="277"/>
      <c r="AF603" s="277"/>
      <c r="AG603" s="277"/>
      <c r="AH603" s="277"/>
      <c r="AI603" s="277"/>
      <c r="AJ603" s="277"/>
      <c r="AK603" s="277"/>
      <c r="AL603" s="277"/>
      <c r="AM603" s="277"/>
      <c r="AN603" s="277"/>
      <c r="AO603" s="277"/>
      <c r="AP603" s="277"/>
      <c r="AQ603" s="277"/>
      <c r="AR603" s="277"/>
      <c r="AS603" s="277"/>
      <c r="AT603" s="277"/>
      <c r="AU603" s="277"/>
      <c r="AV603" s="277"/>
      <c r="AW603" s="277"/>
      <c r="AX603" s="277"/>
      <c r="AY603" s="277"/>
      <c r="AZ603" s="277"/>
      <c r="BA603" s="277"/>
      <c r="BB603" s="277"/>
      <c r="BC603" s="277"/>
      <c r="BD603" s="277"/>
      <c r="BE603" s="277"/>
      <c r="BF603" s="277"/>
      <c r="BG603" s="277"/>
      <c r="BH603" s="277"/>
      <c r="BI603" s="277"/>
      <c r="BJ603" s="277"/>
      <c r="BK603" s="277"/>
      <c r="BL603" s="277"/>
      <c r="BM603" s="277"/>
      <c r="BN603" s="277"/>
      <c r="BO603" s="277"/>
      <c r="BP603" s="277"/>
      <c r="BQ603" s="277"/>
      <c r="BR603" s="277"/>
      <c r="BS603" s="277"/>
      <c r="BT603" s="277"/>
      <c r="BU603" s="277"/>
      <c r="BV603" s="277"/>
      <c r="BW603" s="277"/>
      <c r="BX603" s="277"/>
      <c r="BY603" s="277"/>
      <c r="BZ603" s="277"/>
      <c r="CA603" s="277"/>
      <c r="CB603" s="277"/>
      <c r="CC603" s="277"/>
      <c r="CD603" s="277"/>
      <c r="CE603" s="277"/>
      <c r="CF603" s="277"/>
      <c r="CG603" s="277"/>
      <c r="CH603" s="277"/>
      <c r="CI603" s="277"/>
      <c r="CJ603" s="277"/>
      <c r="CK603" s="277"/>
      <c r="CL603" s="277"/>
      <c r="CM603" s="277"/>
      <c r="CN603" s="277"/>
      <c r="CO603" s="277"/>
      <c r="CP603" s="277"/>
      <c r="CQ603" s="277"/>
      <c r="CR603" s="277"/>
      <c r="CS603" s="277"/>
      <c r="CT603" s="277"/>
      <c r="CU603" s="277"/>
      <c r="CV603" s="277"/>
      <c r="CW603" s="277"/>
      <c r="CX603" s="277"/>
      <c r="CY603" s="277"/>
      <c r="CZ603" s="277"/>
      <c r="DA603" s="277"/>
      <c r="DB603" s="277"/>
    </row>
    <row r="604" spans="1:106" s="293" customFormat="1" ht="25.5">
      <c r="A604" s="271"/>
      <c r="B604" s="271"/>
      <c r="C604" s="271" t="s">
        <v>6599</v>
      </c>
      <c r="D604" s="271" t="s">
        <v>5392</v>
      </c>
      <c r="E604" s="271" t="s">
        <v>6327</v>
      </c>
      <c r="F604" s="271" t="s">
        <v>6602</v>
      </c>
      <c r="G604" s="271" t="s">
        <v>977</v>
      </c>
      <c r="H604" s="271">
        <v>10657</v>
      </c>
      <c r="I604" s="271"/>
      <c r="J604" s="271"/>
      <c r="K604" s="272">
        <v>43339</v>
      </c>
      <c r="L604" s="271" t="s">
        <v>6603</v>
      </c>
      <c r="M604" s="271"/>
      <c r="N604" s="277"/>
      <c r="O604" s="277"/>
      <c r="P604" s="277"/>
      <c r="Q604" s="277"/>
      <c r="R604" s="277"/>
      <c r="S604" s="277"/>
      <c r="T604" s="277"/>
      <c r="U604" s="277"/>
      <c r="V604" s="277"/>
      <c r="W604" s="277"/>
      <c r="X604" s="277"/>
      <c r="Y604" s="277"/>
      <c r="Z604" s="277"/>
      <c r="AA604" s="277"/>
      <c r="AB604" s="277"/>
      <c r="AC604" s="277"/>
      <c r="AD604" s="277"/>
      <c r="AE604" s="277"/>
      <c r="AF604" s="277"/>
      <c r="AG604" s="277"/>
      <c r="AH604" s="277"/>
      <c r="AI604" s="277"/>
      <c r="AJ604" s="277"/>
      <c r="AK604" s="277"/>
      <c r="AL604" s="277"/>
      <c r="AM604" s="277"/>
      <c r="AN604" s="277"/>
      <c r="AO604" s="277"/>
      <c r="AP604" s="277"/>
      <c r="AQ604" s="277"/>
      <c r="AR604" s="277"/>
      <c r="AS604" s="277"/>
      <c r="AT604" s="277"/>
      <c r="AU604" s="277"/>
      <c r="AV604" s="277"/>
      <c r="AW604" s="277"/>
      <c r="AX604" s="277"/>
      <c r="AY604" s="277"/>
      <c r="AZ604" s="277"/>
      <c r="BA604" s="277"/>
      <c r="BB604" s="277"/>
      <c r="BC604" s="277"/>
      <c r="BD604" s="277"/>
      <c r="BE604" s="277"/>
      <c r="BF604" s="277"/>
      <c r="BG604" s="277"/>
      <c r="BH604" s="277"/>
      <c r="BI604" s="277"/>
      <c r="BJ604" s="277"/>
      <c r="BK604" s="277"/>
      <c r="BL604" s="277"/>
      <c r="BM604" s="277"/>
      <c r="BN604" s="277"/>
      <c r="BO604" s="277"/>
      <c r="BP604" s="277"/>
      <c r="BQ604" s="277"/>
      <c r="BR604" s="277"/>
      <c r="BS604" s="277"/>
      <c r="BT604" s="277"/>
      <c r="BU604" s="277"/>
      <c r="BV604" s="277"/>
      <c r="BW604" s="277"/>
      <c r="BX604" s="277"/>
      <c r="BY604" s="277"/>
      <c r="BZ604" s="277"/>
      <c r="CA604" s="277"/>
      <c r="CB604" s="277"/>
      <c r="CC604" s="277"/>
      <c r="CD604" s="277"/>
      <c r="CE604" s="277"/>
      <c r="CF604" s="277"/>
      <c r="CG604" s="277"/>
      <c r="CH604" s="277"/>
      <c r="CI604" s="277"/>
      <c r="CJ604" s="277"/>
      <c r="CK604" s="277"/>
      <c r="CL604" s="277"/>
      <c r="CM604" s="277"/>
      <c r="CN604" s="277"/>
      <c r="CO604" s="277"/>
      <c r="CP604" s="277"/>
      <c r="CQ604" s="277"/>
      <c r="CR604" s="277"/>
      <c r="CS604" s="277"/>
      <c r="CT604" s="277"/>
      <c r="CU604" s="277"/>
      <c r="CV604" s="277"/>
      <c r="CW604" s="277"/>
      <c r="CX604" s="277"/>
      <c r="CY604" s="277"/>
      <c r="CZ604" s="277"/>
      <c r="DA604" s="277"/>
      <c r="DB604" s="277"/>
    </row>
    <row r="605" spans="1:106" s="293" customFormat="1" ht="25.5">
      <c r="A605" s="271"/>
      <c r="B605" s="271"/>
      <c r="C605" s="271" t="s">
        <v>6604</v>
      </c>
      <c r="D605" s="271" t="s">
        <v>5479</v>
      </c>
      <c r="E605" s="271" t="s">
        <v>6605</v>
      </c>
      <c r="F605" s="271" t="s">
        <v>6606</v>
      </c>
      <c r="G605" s="271" t="s">
        <v>321</v>
      </c>
      <c r="H605" s="271">
        <v>40732</v>
      </c>
      <c r="I605" s="271"/>
      <c r="J605" s="271"/>
      <c r="K605" s="272">
        <v>43340</v>
      </c>
      <c r="L605" s="271" t="s">
        <v>6607</v>
      </c>
      <c r="M605" s="271"/>
      <c r="N605" s="277"/>
      <c r="O605" s="277"/>
      <c r="P605" s="277"/>
      <c r="Q605" s="277"/>
      <c r="R605" s="277"/>
      <c r="S605" s="277"/>
      <c r="T605" s="277"/>
      <c r="U605" s="277"/>
      <c r="V605" s="277"/>
      <c r="W605" s="277"/>
      <c r="X605" s="277"/>
      <c r="Y605" s="277"/>
      <c r="Z605" s="277"/>
      <c r="AA605" s="277"/>
      <c r="AB605" s="277"/>
      <c r="AC605" s="277"/>
      <c r="AD605" s="277"/>
      <c r="AE605" s="277"/>
      <c r="AF605" s="277"/>
      <c r="AG605" s="277"/>
      <c r="AH605" s="277"/>
      <c r="AI605" s="277"/>
      <c r="AJ605" s="277"/>
      <c r="AK605" s="277"/>
      <c r="AL605" s="277"/>
      <c r="AM605" s="277"/>
      <c r="AN605" s="277"/>
      <c r="AO605" s="277"/>
      <c r="AP605" s="277"/>
      <c r="AQ605" s="277"/>
      <c r="AR605" s="277"/>
      <c r="AS605" s="277"/>
      <c r="AT605" s="277"/>
      <c r="AU605" s="277"/>
      <c r="AV605" s="277"/>
      <c r="AW605" s="277"/>
      <c r="AX605" s="277"/>
      <c r="AY605" s="277"/>
      <c r="AZ605" s="277"/>
      <c r="BA605" s="277"/>
      <c r="BB605" s="277"/>
      <c r="BC605" s="277"/>
      <c r="BD605" s="277"/>
      <c r="BE605" s="277"/>
      <c r="BF605" s="277"/>
      <c r="BG605" s="277"/>
      <c r="BH605" s="277"/>
      <c r="BI605" s="277"/>
      <c r="BJ605" s="277"/>
      <c r="BK605" s="277"/>
      <c r="BL605" s="277"/>
      <c r="BM605" s="277"/>
      <c r="BN605" s="277"/>
      <c r="BO605" s="277"/>
      <c r="BP605" s="277"/>
      <c r="BQ605" s="277"/>
      <c r="BR605" s="277"/>
      <c r="BS605" s="277"/>
      <c r="BT605" s="277"/>
      <c r="BU605" s="277"/>
      <c r="BV605" s="277"/>
      <c r="BW605" s="277"/>
      <c r="BX605" s="277"/>
      <c r="BY605" s="277"/>
      <c r="BZ605" s="277"/>
      <c r="CA605" s="277"/>
      <c r="CB605" s="277"/>
      <c r="CC605" s="277"/>
      <c r="CD605" s="277"/>
      <c r="CE605" s="277"/>
      <c r="CF605" s="277"/>
      <c r="CG605" s="277"/>
      <c r="CH605" s="277"/>
      <c r="CI605" s="277"/>
      <c r="CJ605" s="277"/>
      <c r="CK605" s="277"/>
      <c r="CL605" s="277"/>
      <c r="CM605" s="277"/>
      <c r="CN605" s="277"/>
      <c r="CO605" s="277"/>
      <c r="CP605" s="277"/>
      <c r="CQ605" s="277"/>
      <c r="CR605" s="277"/>
      <c r="CS605" s="277"/>
      <c r="CT605" s="277"/>
      <c r="CU605" s="277"/>
      <c r="CV605" s="277"/>
      <c r="CW605" s="277"/>
      <c r="CX605" s="277"/>
      <c r="CY605" s="277"/>
      <c r="CZ605" s="277"/>
      <c r="DA605" s="277"/>
      <c r="DB605" s="277"/>
    </row>
    <row r="606" spans="1:106" s="293" customFormat="1" ht="25.5">
      <c r="A606" s="271"/>
      <c r="B606" s="271"/>
      <c r="C606" s="282" t="s">
        <v>6608</v>
      </c>
      <c r="D606" s="282" t="s">
        <v>5470</v>
      </c>
      <c r="E606" s="282" t="s">
        <v>6609</v>
      </c>
      <c r="F606" s="282" t="s">
        <v>6610</v>
      </c>
      <c r="G606" s="282" t="s">
        <v>989</v>
      </c>
      <c r="H606" s="271"/>
      <c r="I606" s="271"/>
      <c r="J606" s="271">
        <v>200</v>
      </c>
      <c r="K606" s="272">
        <v>43347</v>
      </c>
      <c r="L606" s="282" t="s">
        <v>6611</v>
      </c>
      <c r="M606" s="271"/>
      <c r="N606" s="277"/>
      <c r="O606" s="277"/>
      <c r="P606" s="277"/>
      <c r="Q606" s="277"/>
      <c r="R606" s="277"/>
      <c r="S606" s="277"/>
      <c r="T606" s="277"/>
      <c r="U606" s="277"/>
      <c r="V606" s="277"/>
      <c r="W606" s="277"/>
      <c r="X606" s="277"/>
      <c r="Y606" s="277"/>
      <c r="Z606" s="277"/>
      <c r="AA606" s="277"/>
      <c r="AB606" s="277"/>
      <c r="AC606" s="277"/>
      <c r="AD606" s="277"/>
      <c r="AE606" s="277"/>
      <c r="AF606" s="277"/>
      <c r="AG606" s="277"/>
      <c r="AH606" s="277"/>
      <c r="AI606" s="277"/>
      <c r="AJ606" s="277"/>
      <c r="AK606" s="277"/>
      <c r="AL606" s="277"/>
      <c r="AM606" s="277"/>
      <c r="AN606" s="277"/>
      <c r="AO606" s="277"/>
      <c r="AP606" s="277"/>
      <c r="AQ606" s="277"/>
      <c r="AR606" s="277"/>
      <c r="AS606" s="277"/>
      <c r="AT606" s="277"/>
      <c r="AU606" s="277"/>
      <c r="AV606" s="277"/>
      <c r="AW606" s="277"/>
      <c r="AX606" s="277"/>
      <c r="AY606" s="277"/>
      <c r="AZ606" s="277"/>
      <c r="BA606" s="277"/>
      <c r="BB606" s="277"/>
      <c r="BC606" s="277"/>
      <c r="BD606" s="277"/>
      <c r="BE606" s="277"/>
      <c r="BF606" s="277"/>
      <c r="BG606" s="277"/>
      <c r="BH606" s="277"/>
      <c r="BI606" s="277"/>
      <c r="BJ606" s="277"/>
      <c r="BK606" s="277"/>
      <c r="BL606" s="277"/>
      <c r="BM606" s="277"/>
      <c r="BN606" s="277"/>
      <c r="BO606" s="277"/>
      <c r="BP606" s="277"/>
      <c r="BQ606" s="277"/>
      <c r="BR606" s="277"/>
      <c r="BS606" s="277"/>
      <c r="BT606" s="277"/>
      <c r="BU606" s="277"/>
      <c r="BV606" s="277"/>
      <c r="BW606" s="277"/>
      <c r="BX606" s="277"/>
      <c r="BY606" s="277"/>
      <c r="BZ606" s="277"/>
      <c r="CA606" s="277"/>
      <c r="CB606" s="277"/>
      <c r="CC606" s="277"/>
      <c r="CD606" s="277"/>
      <c r="CE606" s="277"/>
      <c r="CF606" s="277"/>
      <c r="CG606" s="277"/>
      <c r="CH606" s="277"/>
      <c r="CI606" s="277"/>
      <c r="CJ606" s="277"/>
      <c r="CK606" s="277"/>
      <c r="CL606" s="277"/>
      <c r="CM606" s="277"/>
      <c r="CN606" s="277"/>
      <c r="CO606" s="277"/>
      <c r="CP606" s="277"/>
      <c r="CQ606" s="277"/>
      <c r="CR606" s="277"/>
      <c r="CS606" s="277"/>
      <c r="CT606" s="277"/>
      <c r="CU606" s="277"/>
      <c r="CV606" s="277"/>
      <c r="CW606" s="277"/>
      <c r="CX606" s="277"/>
      <c r="CY606" s="277"/>
      <c r="CZ606" s="277"/>
      <c r="DA606" s="277"/>
      <c r="DB606" s="277"/>
    </row>
    <row r="607" spans="1:106" s="293" customFormat="1" ht="25.5">
      <c r="A607" s="271"/>
      <c r="B607" s="271"/>
      <c r="C607" s="271"/>
      <c r="D607" s="271"/>
      <c r="E607" s="282" t="s">
        <v>6612</v>
      </c>
      <c r="F607" s="271"/>
      <c r="G607" s="282" t="s">
        <v>977</v>
      </c>
      <c r="H607" s="271"/>
      <c r="I607" s="271"/>
      <c r="J607" s="271">
        <v>5000</v>
      </c>
      <c r="K607" s="271"/>
      <c r="L607" s="271"/>
      <c r="M607" s="271"/>
      <c r="N607" s="277"/>
      <c r="O607" s="277"/>
      <c r="P607" s="277"/>
      <c r="Q607" s="277"/>
      <c r="R607" s="277"/>
      <c r="S607" s="277"/>
      <c r="T607" s="277"/>
      <c r="U607" s="277"/>
      <c r="V607" s="277"/>
      <c r="W607" s="277"/>
      <c r="X607" s="277"/>
      <c r="Y607" s="277"/>
      <c r="Z607" s="277"/>
      <c r="AA607" s="277"/>
      <c r="AB607" s="277"/>
      <c r="AC607" s="277"/>
      <c r="AD607" s="277"/>
      <c r="AE607" s="277"/>
      <c r="AF607" s="277"/>
      <c r="AG607" s="277"/>
      <c r="AH607" s="277"/>
      <c r="AI607" s="277"/>
      <c r="AJ607" s="277"/>
      <c r="AK607" s="277"/>
      <c r="AL607" s="277"/>
      <c r="AM607" s="277"/>
      <c r="AN607" s="277"/>
      <c r="AO607" s="277"/>
      <c r="AP607" s="277"/>
      <c r="AQ607" s="277"/>
      <c r="AR607" s="277"/>
      <c r="AS607" s="277"/>
      <c r="AT607" s="277"/>
      <c r="AU607" s="277"/>
      <c r="AV607" s="277"/>
      <c r="AW607" s="277"/>
      <c r="AX607" s="277"/>
      <c r="AY607" s="277"/>
      <c r="AZ607" s="277"/>
      <c r="BA607" s="277"/>
      <c r="BB607" s="277"/>
      <c r="BC607" s="277"/>
      <c r="BD607" s="277"/>
      <c r="BE607" s="277"/>
      <c r="BF607" s="277"/>
      <c r="BG607" s="277"/>
      <c r="BH607" s="277"/>
      <c r="BI607" s="277"/>
      <c r="BJ607" s="277"/>
      <c r="BK607" s="277"/>
      <c r="BL607" s="277"/>
      <c r="BM607" s="277"/>
      <c r="BN607" s="277"/>
      <c r="BO607" s="277"/>
      <c r="BP607" s="277"/>
      <c r="BQ607" s="277"/>
      <c r="BR607" s="277"/>
      <c r="BS607" s="277"/>
      <c r="BT607" s="277"/>
      <c r="BU607" s="277"/>
      <c r="BV607" s="277"/>
      <c r="BW607" s="277"/>
      <c r="BX607" s="277"/>
      <c r="BY607" s="277"/>
      <c r="BZ607" s="277"/>
      <c r="CA607" s="277"/>
      <c r="CB607" s="277"/>
      <c r="CC607" s="277"/>
      <c r="CD607" s="277"/>
      <c r="CE607" s="277"/>
      <c r="CF607" s="277"/>
      <c r="CG607" s="277"/>
      <c r="CH607" s="277"/>
      <c r="CI607" s="277"/>
      <c r="CJ607" s="277"/>
      <c r="CK607" s="277"/>
      <c r="CL607" s="277"/>
      <c r="CM607" s="277"/>
      <c r="CN607" s="277"/>
      <c r="CO607" s="277"/>
      <c r="CP607" s="277"/>
      <c r="CQ607" s="277"/>
      <c r="CR607" s="277"/>
      <c r="CS607" s="277"/>
      <c r="CT607" s="277"/>
      <c r="CU607" s="277"/>
      <c r="CV607" s="277"/>
      <c r="CW607" s="277"/>
      <c r="CX607" s="277"/>
      <c r="CY607" s="277"/>
      <c r="CZ607" s="277"/>
      <c r="DA607" s="277"/>
      <c r="DB607" s="277"/>
    </row>
    <row r="608" spans="1:106" s="293" customFormat="1" ht="25.5">
      <c r="A608" s="271"/>
      <c r="B608" s="271"/>
      <c r="C608" s="271" t="s">
        <v>6613</v>
      </c>
      <c r="D608" s="271" t="s">
        <v>5341</v>
      </c>
      <c r="E608" s="282" t="s">
        <v>6614</v>
      </c>
      <c r="F608" s="282" t="s">
        <v>6615</v>
      </c>
      <c r="G608" s="282" t="s">
        <v>989</v>
      </c>
      <c r="H608" s="282">
        <v>1225</v>
      </c>
      <c r="I608" s="271"/>
      <c r="J608" s="271"/>
      <c r="K608" s="272">
        <v>43354</v>
      </c>
      <c r="L608" s="271" t="s">
        <v>6616</v>
      </c>
      <c r="M608" s="271"/>
      <c r="N608" s="277"/>
      <c r="O608" s="277"/>
      <c r="P608" s="277"/>
      <c r="Q608" s="277"/>
      <c r="R608" s="277"/>
      <c r="S608" s="277"/>
      <c r="T608" s="277"/>
      <c r="U608" s="277"/>
      <c r="V608" s="277"/>
      <c r="W608" s="277"/>
      <c r="X608" s="277"/>
      <c r="Y608" s="277"/>
      <c r="Z608" s="277"/>
      <c r="AA608" s="277"/>
      <c r="AB608" s="277"/>
      <c r="AC608" s="277"/>
      <c r="AD608" s="277"/>
      <c r="AE608" s="277"/>
      <c r="AF608" s="277"/>
      <c r="AG608" s="277"/>
      <c r="AH608" s="277"/>
      <c r="AI608" s="277"/>
      <c r="AJ608" s="277"/>
      <c r="AK608" s="277"/>
      <c r="AL608" s="277"/>
      <c r="AM608" s="277"/>
      <c r="AN608" s="277"/>
      <c r="AO608" s="277"/>
      <c r="AP608" s="277"/>
      <c r="AQ608" s="277"/>
      <c r="AR608" s="277"/>
      <c r="AS608" s="277"/>
      <c r="AT608" s="277"/>
      <c r="AU608" s="277"/>
      <c r="AV608" s="277"/>
      <c r="AW608" s="277"/>
      <c r="AX608" s="277"/>
      <c r="AY608" s="277"/>
      <c r="AZ608" s="277"/>
      <c r="BA608" s="277"/>
      <c r="BB608" s="277"/>
      <c r="BC608" s="277"/>
      <c r="BD608" s="277"/>
      <c r="BE608" s="277"/>
      <c r="BF608" s="277"/>
      <c r="BG608" s="277"/>
      <c r="BH608" s="277"/>
      <c r="BI608" s="277"/>
      <c r="BJ608" s="277"/>
      <c r="BK608" s="277"/>
      <c r="BL608" s="277"/>
      <c r="BM608" s="277"/>
      <c r="BN608" s="277"/>
      <c r="BO608" s="277"/>
      <c r="BP608" s="277"/>
      <c r="BQ608" s="277"/>
      <c r="BR608" s="277"/>
      <c r="BS608" s="277"/>
      <c r="BT608" s="277"/>
      <c r="BU608" s="277"/>
      <c r="BV608" s="277"/>
      <c r="BW608" s="277"/>
      <c r="BX608" s="277"/>
      <c r="BY608" s="277"/>
      <c r="BZ608" s="277"/>
      <c r="CA608" s="277"/>
      <c r="CB608" s="277"/>
      <c r="CC608" s="277"/>
      <c r="CD608" s="277"/>
      <c r="CE608" s="277"/>
      <c r="CF608" s="277"/>
      <c r="CG608" s="277"/>
      <c r="CH608" s="277"/>
      <c r="CI608" s="277"/>
      <c r="CJ608" s="277"/>
      <c r="CK608" s="277"/>
      <c r="CL608" s="277"/>
      <c r="CM608" s="277"/>
      <c r="CN608" s="277"/>
      <c r="CO608" s="277"/>
      <c r="CP608" s="277"/>
      <c r="CQ608" s="277"/>
      <c r="CR608" s="277"/>
      <c r="CS608" s="277"/>
      <c r="CT608" s="277"/>
      <c r="CU608" s="277"/>
      <c r="CV608" s="277"/>
      <c r="CW608" s="277"/>
      <c r="CX608" s="277"/>
      <c r="CY608" s="277"/>
      <c r="CZ608" s="277"/>
      <c r="DA608" s="277"/>
      <c r="DB608" s="277"/>
    </row>
    <row r="609" spans="1:106" s="293" customFormat="1" ht="25.5">
      <c r="A609" s="271"/>
      <c r="B609" s="271"/>
      <c r="C609" s="271" t="s">
        <v>6555</v>
      </c>
      <c r="D609" s="282" t="s">
        <v>5392</v>
      </c>
      <c r="E609" s="282" t="s">
        <v>6556</v>
      </c>
      <c r="F609" s="282" t="s">
        <v>6617</v>
      </c>
      <c r="G609" s="282" t="s">
        <v>989</v>
      </c>
      <c r="H609" s="282">
        <v>85280</v>
      </c>
      <c r="I609" s="271"/>
      <c r="J609" s="271"/>
      <c r="K609" s="272">
        <v>43354</v>
      </c>
      <c r="L609" s="271" t="s">
        <v>6618</v>
      </c>
      <c r="M609" s="271"/>
      <c r="N609" s="277"/>
      <c r="O609" s="277"/>
      <c r="P609" s="277"/>
      <c r="Q609" s="277"/>
      <c r="R609" s="277"/>
      <c r="S609" s="277"/>
      <c r="T609" s="277"/>
      <c r="U609" s="277"/>
      <c r="V609" s="277"/>
      <c r="W609" s="277"/>
      <c r="X609" s="277"/>
      <c r="Y609" s="277"/>
      <c r="Z609" s="277"/>
      <c r="AA609" s="277"/>
      <c r="AB609" s="277"/>
      <c r="AC609" s="277"/>
      <c r="AD609" s="277"/>
      <c r="AE609" s="277"/>
      <c r="AF609" s="277"/>
      <c r="AG609" s="277"/>
      <c r="AH609" s="277"/>
      <c r="AI609" s="277"/>
      <c r="AJ609" s="277"/>
      <c r="AK609" s="277"/>
      <c r="AL609" s="277"/>
      <c r="AM609" s="277"/>
      <c r="AN609" s="277"/>
      <c r="AO609" s="277"/>
      <c r="AP609" s="277"/>
      <c r="AQ609" s="277"/>
      <c r="AR609" s="277"/>
      <c r="AS609" s="277"/>
      <c r="AT609" s="277"/>
      <c r="AU609" s="277"/>
      <c r="AV609" s="277"/>
      <c r="AW609" s="277"/>
      <c r="AX609" s="277"/>
      <c r="AY609" s="277"/>
      <c r="AZ609" s="277"/>
      <c r="BA609" s="277"/>
      <c r="BB609" s="277"/>
      <c r="BC609" s="277"/>
      <c r="BD609" s="277"/>
      <c r="BE609" s="277"/>
      <c r="BF609" s="277"/>
      <c r="BG609" s="277"/>
      <c r="BH609" s="277"/>
      <c r="BI609" s="277"/>
      <c r="BJ609" s="277"/>
      <c r="BK609" s="277"/>
      <c r="BL609" s="277"/>
      <c r="BM609" s="277"/>
      <c r="BN609" s="277"/>
      <c r="BO609" s="277"/>
      <c r="BP609" s="277"/>
      <c r="BQ609" s="277"/>
      <c r="BR609" s="277"/>
      <c r="BS609" s="277"/>
      <c r="BT609" s="277"/>
      <c r="BU609" s="277"/>
      <c r="BV609" s="277"/>
      <c r="BW609" s="277"/>
      <c r="BX609" s="277"/>
      <c r="BY609" s="277"/>
      <c r="BZ609" s="277"/>
      <c r="CA609" s="277"/>
      <c r="CB609" s="277"/>
      <c r="CC609" s="277"/>
      <c r="CD609" s="277"/>
      <c r="CE609" s="277"/>
      <c r="CF609" s="277"/>
      <c r="CG609" s="277"/>
      <c r="CH609" s="277"/>
      <c r="CI609" s="277"/>
      <c r="CJ609" s="277"/>
      <c r="CK609" s="277"/>
      <c r="CL609" s="277"/>
      <c r="CM609" s="277"/>
      <c r="CN609" s="277"/>
      <c r="CO609" s="277"/>
      <c r="CP609" s="277"/>
      <c r="CQ609" s="277"/>
      <c r="CR609" s="277"/>
      <c r="CS609" s="277"/>
      <c r="CT609" s="277"/>
      <c r="CU609" s="277"/>
      <c r="CV609" s="277"/>
      <c r="CW609" s="277"/>
      <c r="CX609" s="277"/>
      <c r="CY609" s="277"/>
      <c r="CZ609" s="277"/>
      <c r="DA609" s="277"/>
      <c r="DB609" s="277"/>
    </row>
    <row r="610" spans="1:106" s="293" customFormat="1" ht="25.5">
      <c r="A610" s="271"/>
      <c r="B610" s="271"/>
      <c r="C610" s="271" t="s">
        <v>6619</v>
      </c>
      <c r="D610" s="282" t="s">
        <v>5351</v>
      </c>
      <c r="E610" s="282" t="s">
        <v>6620</v>
      </c>
      <c r="F610" s="282" t="s">
        <v>6621</v>
      </c>
      <c r="G610" s="282" t="s">
        <v>989</v>
      </c>
      <c r="H610" s="282">
        <v>200</v>
      </c>
      <c r="I610" s="271"/>
      <c r="J610" s="271"/>
      <c r="K610" s="272">
        <v>43354</v>
      </c>
      <c r="L610" s="271" t="s">
        <v>6622</v>
      </c>
      <c r="M610" s="271"/>
      <c r="N610" s="277"/>
      <c r="O610" s="277"/>
      <c r="P610" s="277"/>
      <c r="Q610" s="277"/>
      <c r="R610" s="277"/>
      <c r="S610" s="277"/>
      <c r="T610" s="277"/>
      <c r="U610" s="277"/>
      <c r="V610" s="277"/>
      <c r="W610" s="277"/>
      <c r="X610" s="277"/>
      <c r="Y610" s="277"/>
      <c r="Z610" s="277"/>
      <c r="AA610" s="277"/>
      <c r="AB610" s="277"/>
      <c r="AC610" s="277"/>
      <c r="AD610" s="277"/>
      <c r="AE610" s="277"/>
      <c r="AF610" s="277"/>
      <c r="AG610" s="277"/>
      <c r="AH610" s="277"/>
      <c r="AI610" s="277"/>
      <c r="AJ610" s="277"/>
      <c r="AK610" s="277"/>
      <c r="AL610" s="277"/>
      <c r="AM610" s="277"/>
      <c r="AN610" s="277"/>
      <c r="AO610" s="277"/>
      <c r="AP610" s="277"/>
      <c r="AQ610" s="277"/>
      <c r="AR610" s="277"/>
      <c r="AS610" s="277"/>
      <c r="AT610" s="277"/>
      <c r="AU610" s="277"/>
      <c r="AV610" s="277"/>
      <c r="AW610" s="277"/>
      <c r="AX610" s="277"/>
      <c r="AY610" s="277"/>
      <c r="AZ610" s="277"/>
      <c r="BA610" s="277"/>
      <c r="BB610" s="277"/>
      <c r="BC610" s="277"/>
      <c r="BD610" s="277"/>
      <c r="BE610" s="277"/>
      <c r="BF610" s="277"/>
      <c r="BG610" s="277"/>
      <c r="BH610" s="277"/>
      <c r="BI610" s="277"/>
      <c r="BJ610" s="277"/>
      <c r="BK610" s="277"/>
      <c r="BL610" s="277"/>
      <c r="BM610" s="277"/>
      <c r="BN610" s="277"/>
      <c r="BO610" s="277"/>
      <c r="BP610" s="277"/>
      <c r="BQ610" s="277"/>
      <c r="BR610" s="277"/>
      <c r="BS610" s="277"/>
      <c r="BT610" s="277"/>
      <c r="BU610" s="277"/>
      <c r="BV610" s="277"/>
      <c r="BW610" s="277"/>
      <c r="BX610" s="277"/>
      <c r="BY610" s="277"/>
      <c r="BZ610" s="277"/>
      <c r="CA610" s="277"/>
      <c r="CB610" s="277"/>
      <c r="CC610" s="277"/>
      <c r="CD610" s="277"/>
      <c r="CE610" s="277"/>
      <c r="CF610" s="277"/>
      <c r="CG610" s="277"/>
      <c r="CH610" s="277"/>
      <c r="CI610" s="277"/>
      <c r="CJ610" s="277"/>
      <c r="CK610" s="277"/>
      <c r="CL610" s="277"/>
      <c r="CM610" s="277"/>
      <c r="CN610" s="277"/>
      <c r="CO610" s="277"/>
      <c r="CP610" s="277"/>
      <c r="CQ610" s="277"/>
      <c r="CR610" s="277"/>
      <c r="CS610" s="277"/>
      <c r="CT610" s="277"/>
      <c r="CU610" s="277"/>
      <c r="CV610" s="277"/>
      <c r="CW610" s="277"/>
      <c r="CX610" s="277"/>
      <c r="CY610" s="277"/>
      <c r="CZ610" s="277"/>
      <c r="DA610" s="277"/>
      <c r="DB610" s="277"/>
    </row>
    <row r="611" spans="1:106" s="293" customFormat="1" ht="12.75">
      <c r="A611" s="271"/>
      <c r="B611" s="271"/>
      <c r="C611" s="271"/>
      <c r="D611" s="271"/>
      <c r="E611" s="271"/>
      <c r="F611" s="271"/>
      <c r="G611" s="282" t="s">
        <v>977</v>
      </c>
      <c r="H611" s="282">
        <v>3000</v>
      </c>
      <c r="I611" s="271"/>
      <c r="J611" s="271"/>
      <c r="K611" s="271"/>
      <c r="L611" s="271"/>
      <c r="M611" s="271"/>
      <c r="N611" s="277"/>
      <c r="O611" s="277"/>
      <c r="P611" s="277"/>
      <c r="Q611" s="277"/>
      <c r="R611" s="277"/>
      <c r="S611" s="277"/>
      <c r="T611" s="277"/>
      <c r="U611" s="277"/>
      <c r="V611" s="277"/>
      <c r="W611" s="277"/>
      <c r="X611" s="277"/>
      <c r="Y611" s="277"/>
      <c r="Z611" s="277"/>
      <c r="AA611" s="277"/>
      <c r="AB611" s="277"/>
      <c r="AC611" s="277"/>
      <c r="AD611" s="277"/>
      <c r="AE611" s="277"/>
      <c r="AF611" s="277"/>
      <c r="AG611" s="277"/>
      <c r="AH611" s="277"/>
      <c r="AI611" s="277"/>
      <c r="AJ611" s="277"/>
      <c r="AK611" s="277"/>
      <c r="AL611" s="277"/>
      <c r="AM611" s="277"/>
      <c r="AN611" s="277"/>
      <c r="AO611" s="277"/>
      <c r="AP611" s="277"/>
      <c r="AQ611" s="277"/>
      <c r="AR611" s="277"/>
      <c r="AS611" s="277"/>
      <c r="AT611" s="277"/>
      <c r="AU611" s="277"/>
      <c r="AV611" s="277"/>
      <c r="AW611" s="277"/>
      <c r="AX611" s="277"/>
      <c r="AY611" s="277"/>
      <c r="AZ611" s="277"/>
      <c r="BA611" s="277"/>
      <c r="BB611" s="277"/>
      <c r="BC611" s="277"/>
      <c r="BD611" s="277"/>
      <c r="BE611" s="277"/>
      <c r="BF611" s="277"/>
      <c r="BG611" s="277"/>
      <c r="BH611" s="277"/>
      <c r="BI611" s="277"/>
      <c r="BJ611" s="277"/>
      <c r="BK611" s="277"/>
      <c r="BL611" s="277"/>
      <c r="BM611" s="277"/>
      <c r="BN611" s="277"/>
      <c r="BO611" s="277"/>
      <c r="BP611" s="277"/>
      <c r="BQ611" s="277"/>
      <c r="BR611" s="277"/>
      <c r="BS611" s="277"/>
      <c r="BT611" s="277"/>
      <c r="BU611" s="277"/>
      <c r="BV611" s="277"/>
      <c r="BW611" s="277"/>
      <c r="BX611" s="277"/>
      <c r="BY611" s="277"/>
      <c r="BZ611" s="277"/>
      <c r="CA611" s="277"/>
      <c r="CB611" s="277"/>
      <c r="CC611" s="277"/>
      <c r="CD611" s="277"/>
      <c r="CE611" s="277"/>
      <c r="CF611" s="277"/>
      <c r="CG611" s="277"/>
      <c r="CH611" s="277"/>
      <c r="CI611" s="277"/>
      <c r="CJ611" s="277"/>
      <c r="CK611" s="277"/>
      <c r="CL611" s="277"/>
      <c r="CM611" s="277"/>
      <c r="CN611" s="277"/>
      <c r="CO611" s="277"/>
      <c r="CP611" s="277"/>
      <c r="CQ611" s="277"/>
      <c r="CR611" s="277"/>
      <c r="CS611" s="277"/>
      <c r="CT611" s="277"/>
      <c r="CU611" s="277"/>
      <c r="CV611" s="277"/>
      <c r="CW611" s="277"/>
      <c r="CX611" s="277"/>
      <c r="CY611" s="277"/>
      <c r="CZ611" s="277"/>
      <c r="DA611" s="277"/>
      <c r="DB611" s="277"/>
    </row>
    <row r="612" spans="1:106" s="293" customFormat="1" ht="25.5">
      <c r="A612" s="271"/>
      <c r="B612" s="271"/>
      <c r="C612" s="271" t="s">
        <v>6623</v>
      </c>
      <c r="D612" s="271" t="s">
        <v>5470</v>
      </c>
      <c r="E612" s="271" t="s">
        <v>6328</v>
      </c>
      <c r="F612" s="271" t="s">
        <v>6624</v>
      </c>
      <c r="G612" s="282" t="s">
        <v>977</v>
      </c>
      <c r="H612" s="282">
        <v>10000</v>
      </c>
      <c r="I612" s="271"/>
      <c r="J612" s="271"/>
      <c r="K612" s="272">
        <v>43353</v>
      </c>
      <c r="L612" s="271" t="s">
        <v>6625</v>
      </c>
      <c r="M612" s="271"/>
      <c r="N612" s="277"/>
      <c r="O612" s="277"/>
      <c r="P612" s="277"/>
      <c r="Q612" s="277"/>
      <c r="R612" s="277"/>
      <c r="S612" s="277"/>
      <c r="T612" s="277"/>
      <c r="U612" s="277"/>
      <c r="V612" s="277"/>
      <c r="W612" s="277"/>
      <c r="X612" s="277"/>
      <c r="Y612" s="277"/>
      <c r="Z612" s="277"/>
      <c r="AA612" s="277"/>
      <c r="AB612" s="277"/>
      <c r="AC612" s="277"/>
      <c r="AD612" s="277"/>
      <c r="AE612" s="277"/>
      <c r="AF612" s="277"/>
      <c r="AG612" s="277"/>
      <c r="AH612" s="277"/>
      <c r="AI612" s="277"/>
      <c r="AJ612" s="277"/>
      <c r="AK612" s="277"/>
      <c r="AL612" s="277"/>
      <c r="AM612" s="277"/>
      <c r="AN612" s="277"/>
      <c r="AO612" s="277"/>
      <c r="AP612" s="277"/>
      <c r="AQ612" s="277"/>
      <c r="AR612" s="277"/>
      <c r="AS612" s="277"/>
      <c r="AT612" s="277"/>
      <c r="AU612" s="277"/>
      <c r="AV612" s="277"/>
      <c r="AW612" s="277"/>
      <c r="AX612" s="277"/>
      <c r="AY612" s="277"/>
      <c r="AZ612" s="277"/>
      <c r="BA612" s="277"/>
      <c r="BB612" s="277"/>
      <c r="BC612" s="277"/>
      <c r="BD612" s="277"/>
      <c r="BE612" s="277"/>
      <c r="BF612" s="277"/>
      <c r="BG612" s="277"/>
      <c r="BH612" s="277"/>
      <c r="BI612" s="277"/>
      <c r="BJ612" s="277"/>
      <c r="BK612" s="277"/>
      <c r="BL612" s="277"/>
      <c r="BM612" s="277"/>
      <c r="BN612" s="277"/>
      <c r="BO612" s="277"/>
      <c r="BP612" s="277"/>
      <c r="BQ612" s="277"/>
      <c r="BR612" s="277"/>
      <c r="BS612" s="277"/>
      <c r="BT612" s="277"/>
      <c r="BU612" s="277"/>
      <c r="BV612" s="277"/>
      <c r="BW612" s="277"/>
      <c r="BX612" s="277"/>
      <c r="BY612" s="277"/>
      <c r="BZ612" s="277"/>
      <c r="CA612" s="277"/>
      <c r="CB612" s="277"/>
      <c r="CC612" s="277"/>
      <c r="CD612" s="277"/>
      <c r="CE612" s="277"/>
      <c r="CF612" s="277"/>
      <c r="CG612" s="277"/>
      <c r="CH612" s="277"/>
      <c r="CI612" s="277"/>
      <c r="CJ612" s="277"/>
      <c r="CK612" s="277"/>
      <c r="CL612" s="277"/>
      <c r="CM612" s="277"/>
      <c r="CN612" s="277"/>
      <c r="CO612" s="277"/>
      <c r="CP612" s="277"/>
      <c r="CQ612" s="277"/>
      <c r="CR612" s="277"/>
      <c r="CS612" s="277"/>
      <c r="CT612" s="277"/>
      <c r="CU612" s="277"/>
      <c r="CV612" s="277"/>
      <c r="CW612" s="277"/>
      <c r="CX612" s="277"/>
      <c r="CY612" s="277"/>
      <c r="CZ612" s="277"/>
      <c r="DA612" s="277"/>
      <c r="DB612" s="277"/>
    </row>
    <row r="613" spans="1:106" s="293" customFormat="1" ht="25.5">
      <c r="A613" s="271"/>
      <c r="B613" s="271"/>
      <c r="C613" s="271" t="s">
        <v>3031</v>
      </c>
      <c r="D613" s="271" t="s">
        <v>5470</v>
      </c>
      <c r="E613" s="271" t="s">
        <v>6626</v>
      </c>
      <c r="F613" s="271" t="s">
        <v>6627</v>
      </c>
      <c r="G613" s="282" t="s">
        <v>977</v>
      </c>
      <c r="H613" s="282">
        <v>9250</v>
      </c>
      <c r="I613" s="271"/>
      <c r="J613" s="271"/>
      <c r="K613" s="272">
        <v>43353</v>
      </c>
      <c r="L613" s="271" t="s">
        <v>6628</v>
      </c>
      <c r="M613" s="271"/>
      <c r="N613" s="277"/>
      <c r="O613" s="277"/>
      <c r="P613" s="277"/>
      <c r="Q613" s="277"/>
      <c r="R613" s="277"/>
      <c r="S613" s="277"/>
      <c r="T613" s="277"/>
      <c r="U613" s="277"/>
      <c r="V613" s="277"/>
      <c r="W613" s="277"/>
      <c r="X613" s="277"/>
      <c r="Y613" s="277"/>
      <c r="Z613" s="277"/>
      <c r="AA613" s="277"/>
      <c r="AB613" s="277"/>
      <c r="AC613" s="277"/>
      <c r="AD613" s="277"/>
      <c r="AE613" s="277"/>
      <c r="AF613" s="277"/>
      <c r="AG613" s="277"/>
      <c r="AH613" s="277"/>
      <c r="AI613" s="277"/>
      <c r="AJ613" s="277"/>
      <c r="AK613" s="277"/>
      <c r="AL613" s="277"/>
      <c r="AM613" s="277"/>
      <c r="AN613" s="277"/>
      <c r="AO613" s="277"/>
      <c r="AP613" s="277"/>
      <c r="AQ613" s="277"/>
      <c r="AR613" s="277"/>
      <c r="AS613" s="277"/>
      <c r="AT613" s="277"/>
      <c r="AU613" s="277"/>
      <c r="AV613" s="277"/>
      <c r="AW613" s="277"/>
      <c r="AX613" s="277"/>
      <c r="AY613" s="277"/>
      <c r="AZ613" s="277"/>
      <c r="BA613" s="277"/>
      <c r="BB613" s="277"/>
      <c r="BC613" s="277"/>
      <c r="BD613" s="277"/>
      <c r="BE613" s="277"/>
      <c r="BF613" s="277"/>
      <c r="BG613" s="277"/>
      <c r="BH613" s="277"/>
      <c r="BI613" s="277"/>
      <c r="BJ613" s="277"/>
      <c r="BK613" s="277"/>
      <c r="BL613" s="277"/>
      <c r="BM613" s="277"/>
      <c r="BN613" s="277"/>
      <c r="BO613" s="277"/>
      <c r="BP613" s="277"/>
      <c r="BQ613" s="277"/>
      <c r="BR613" s="277"/>
      <c r="BS613" s="277"/>
      <c r="BT613" s="277"/>
      <c r="BU613" s="277"/>
      <c r="BV613" s="277"/>
      <c r="BW613" s="277"/>
      <c r="BX613" s="277"/>
      <c r="BY613" s="277"/>
      <c r="BZ613" s="277"/>
      <c r="CA613" s="277"/>
      <c r="CB613" s="277"/>
      <c r="CC613" s="277"/>
      <c r="CD613" s="277"/>
      <c r="CE613" s="277"/>
      <c r="CF613" s="277"/>
      <c r="CG613" s="277"/>
      <c r="CH613" s="277"/>
      <c r="CI613" s="277"/>
      <c r="CJ613" s="277"/>
      <c r="CK613" s="277"/>
      <c r="CL613" s="277"/>
      <c r="CM613" s="277"/>
      <c r="CN613" s="277"/>
      <c r="CO613" s="277"/>
      <c r="CP613" s="277"/>
      <c r="CQ613" s="277"/>
      <c r="CR613" s="277"/>
      <c r="CS613" s="277"/>
      <c r="CT613" s="277"/>
      <c r="CU613" s="277"/>
      <c r="CV613" s="277"/>
      <c r="CW613" s="277"/>
      <c r="CX613" s="277"/>
      <c r="CY613" s="277"/>
      <c r="CZ613" s="277"/>
      <c r="DA613" s="277"/>
      <c r="DB613" s="277"/>
    </row>
    <row r="614" spans="1:106" s="293" customFormat="1" ht="25.5">
      <c r="A614" s="271"/>
      <c r="B614" s="271"/>
      <c r="C614" s="271" t="s">
        <v>6629</v>
      </c>
      <c r="D614" s="271" t="s">
        <v>5457</v>
      </c>
      <c r="E614" s="271" t="s">
        <v>6630</v>
      </c>
      <c r="F614" s="271" t="s">
        <v>6631</v>
      </c>
      <c r="G614" s="282" t="s">
        <v>4392</v>
      </c>
      <c r="H614" s="282">
        <v>5000</v>
      </c>
      <c r="I614" s="271"/>
      <c r="J614" s="271"/>
      <c r="K614" s="272">
        <v>43354</v>
      </c>
      <c r="L614" s="271" t="s">
        <v>6632</v>
      </c>
      <c r="M614" s="271"/>
      <c r="N614" s="277"/>
      <c r="O614" s="277"/>
      <c r="P614" s="277"/>
      <c r="Q614" s="277"/>
      <c r="R614" s="277"/>
      <c r="S614" s="277"/>
      <c r="T614" s="277"/>
      <c r="U614" s="277"/>
      <c r="V614" s="277"/>
      <c r="W614" s="277"/>
      <c r="X614" s="277"/>
      <c r="Y614" s="277"/>
      <c r="Z614" s="277"/>
      <c r="AA614" s="277"/>
      <c r="AB614" s="277"/>
      <c r="AC614" s="277"/>
      <c r="AD614" s="277"/>
      <c r="AE614" s="277"/>
      <c r="AF614" s="277"/>
      <c r="AG614" s="277"/>
      <c r="AH614" s="277"/>
      <c r="AI614" s="277"/>
      <c r="AJ614" s="277"/>
      <c r="AK614" s="277"/>
      <c r="AL614" s="277"/>
      <c r="AM614" s="277"/>
      <c r="AN614" s="277"/>
      <c r="AO614" s="277"/>
      <c r="AP614" s="277"/>
      <c r="AQ614" s="277"/>
      <c r="AR614" s="277"/>
      <c r="AS614" s="277"/>
      <c r="AT614" s="277"/>
      <c r="AU614" s="277"/>
      <c r="AV614" s="277"/>
      <c r="AW614" s="277"/>
      <c r="AX614" s="277"/>
      <c r="AY614" s="277"/>
      <c r="AZ614" s="277"/>
      <c r="BA614" s="277"/>
      <c r="BB614" s="277"/>
      <c r="BC614" s="277"/>
      <c r="BD614" s="277"/>
      <c r="BE614" s="277"/>
      <c r="BF614" s="277"/>
      <c r="BG614" s="277"/>
      <c r="BH614" s="277"/>
      <c r="BI614" s="277"/>
      <c r="BJ614" s="277"/>
      <c r="BK614" s="277"/>
      <c r="BL614" s="277"/>
      <c r="BM614" s="277"/>
      <c r="BN614" s="277"/>
      <c r="BO614" s="277"/>
      <c r="BP614" s="277"/>
      <c r="BQ614" s="277"/>
      <c r="BR614" s="277"/>
      <c r="BS614" s="277"/>
      <c r="BT614" s="277"/>
      <c r="BU614" s="277"/>
      <c r="BV614" s="277"/>
      <c r="BW614" s="277"/>
      <c r="BX614" s="277"/>
      <c r="BY614" s="277"/>
      <c r="BZ614" s="277"/>
      <c r="CA614" s="277"/>
      <c r="CB614" s="277"/>
      <c r="CC614" s="277"/>
      <c r="CD614" s="277"/>
      <c r="CE614" s="277"/>
      <c r="CF614" s="277"/>
      <c r="CG614" s="277"/>
      <c r="CH614" s="277"/>
      <c r="CI614" s="277"/>
      <c r="CJ614" s="277"/>
      <c r="CK614" s="277"/>
      <c r="CL614" s="277"/>
      <c r="CM614" s="277"/>
      <c r="CN614" s="277"/>
      <c r="CO614" s="277"/>
      <c r="CP614" s="277"/>
      <c r="CQ614" s="277"/>
      <c r="CR614" s="277"/>
      <c r="CS614" s="277"/>
      <c r="CT614" s="277"/>
      <c r="CU614" s="277"/>
      <c r="CV614" s="277"/>
      <c r="CW614" s="277"/>
      <c r="CX614" s="277"/>
      <c r="CY614" s="277"/>
      <c r="CZ614" s="277"/>
      <c r="DA614" s="277"/>
      <c r="DB614" s="277"/>
    </row>
    <row r="615" spans="1:106" s="293" customFormat="1" ht="25.5">
      <c r="A615" s="271"/>
      <c r="B615" s="271"/>
      <c r="C615" s="271" t="s">
        <v>6633</v>
      </c>
      <c r="D615" s="271" t="s">
        <v>5758</v>
      </c>
      <c r="E615" s="271" t="s">
        <v>6634</v>
      </c>
      <c r="F615" s="271" t="s">
        <v>6635</v>
      </c>
      <c r="G615" s="282" t="s">
        <v>989</v>
      </c>
      <c r="H615" s="282">
        <v>200</v>
      </c>
      <c r="I615" s="271"/>
      <c r="J615" s="271"/>
      <c r="K615" s="272">
        <v>43356</v>
      </c>
      <c r="L615" s="271" t="s">
        <v>6636</v>
      </c>
      <c r="M615" s="271"/>
      <c r="N615" s="277"/>
      <c r="O615" s="277"/>
      <c r="P615" s="277"/>
      <c r="Q615" s="277"/>
      <c r="R615" s="277"/>
      <c r="S615" s="277"/>
      <c r="T615" s="277"/>
      <c r="U615" s="277"/>
      <c r="V615" s="277"/>
      <c r="W615" s="277"/>
      <c r="X615" s="277"/>
      <c r="Y615" s="277"/>
      <c r="Z615" s="277"/>
      <c r="AA615" s="277"/>
      <c r="AB615" s="277"/>
      <c r="AC615" s="277"/>
      <c r="AD615" s="277"/>
      <c r="AE615" s="277"/>
      <c r="AF615" s="277"/>
      <c r="AG615" s="277"/>
      <c r="AH615" s="277"/>
      <c r="AI615" s="277"/>
      <c r="AJ615" s="277"/>
      <c r="AK615" s="277"/>
      <c r="AL615" s="277"/>
      <c r="AM615" s="277"/>
      <c r="AN615" s="277"/>
      <c r="AO615" s="277"/>
      <c r="AP615" s="277"/>
      <c r="AQ615" s="277"/>
      <c r="AR615" s="277"/>
      <c r="AS615" s="277"/>
      <c r="AT615" s="277"/>
      <c r="AU615" s="277"/>
      <c r="AV615" s="277"/>
      <c r="AW615" s="277"/>
      <c r="AX615" s="277"/>
      <c r="AY615" s="277"/>
      <c r="AZ615" s="277"/>
      <c r="BA615" s="277"/>
      <c r="BB615" s="277"/>
      <c r="BC615" s="277"/>
      <c r="BD615" s="277"/>
      <c r="BE615" s="277"/>
      <c r="BF615" s="277"/>
      <c r="BG615" s="277"/>
      <c r="BH615" s="277"/>
      <c r="BI615" s="277"/>
      <c r="BJ615" s="277"/>
      <c r="BK615" s="277"/>
      <c r="BL615" s="277"/>
      <c r="BM615" s="277"/>
      <c r="BN615" s="277"/>
      <c r="BO615" s="277"/>
      <c r="BP615" s="277"/>
      <c r="BQ615" s="277"/>
      <c r="BR615" s="277"/>
      <c r="BS615" s="277"/>
      <c r="BT615" s="277"/>
      <c r="BU615" s="277"/>
      <c r="BV615" s="277"/>
      <c r="BW615" s="277"/>
      <c r="BX615" s="277"/>
      <c r="BY615" s="277"/>
      <c r="BZ615" s="277"/>
      <c r="CA615" s="277"/>
      <c r="CB615" s="277"/>
      <c r="CC615" s="277"/>
      <c r="CD615" s="277"/>
      <c r="CE615" s="277"/>
      <c r="CF615" s="277"/>
      <c r="CG615" s="277"/>
      <c r="CH615" s="277"/>
      <c r="CI615" s="277"/>
      <c r="CJ615" s="277"/>
      <c r="CK615" s="277"/>
      <c r="CL615" s="277"/>
      <c r="CM615" s="277"/>
      <c r="CN615" s="277"/>
      <c r="CO615" s="277"/>
      <c r="CP615" s="277"/>
      <c r="CQ615" s="277"/>
      <c r="CR615" s="277"/>
      <c r="CS615" s="277"/>
      <c r="CT615" s="277"/>
      <c r="CU615" s="277"/>
      <c r="CV615" s="277"/>
      <c r="CW615" s="277"/>
      <c r="CX615" s="277"/>
      <c r="CY615" s="277"/>
      <c r="CZ615" s="277"/>
      <c r="DA615" s="277"/>
      <c r="DB615" s="277"/>
    </row>
    <row r="616" spans="1:106" s="293" customFormat="1" ht="12.75">
      <c r="A616" s="271"/>
      <c r="B616" s="271"/>
      <c r="C616" s="271"/>
      <c r="D616" s="271"/>
      <c r="E616" s="271"/>
      <c r="F616" s="271"/>
      <c r="G616" s="282" t="s">
        <v>977</v>
      </c>
      <c r="H616" s="282">
        <v>4000</v>
      </c>
      <c r="I616" s="271"/>
      <c r="J616" s="271"/>
      <c r="K616" s="271"/>
      <c r="L616" s="271"/>
      <c r="M616" s="271"/>
      <c r="N616" s="277"/>
      <c r="O616" s="277"/>
      <c r="P616" s="277"/>
      <c r="Q616" s="277"/>
      <c r="R616" s="277"/>
      <c r="S616" s="277"/>
      <c r="T616" s="277"/>
      <c r="U616" s="277"/>
      <c r="V616" s="277"/>
      <c r="W616" s="277"/>
      <c r="X616" s="277"/>
      <c r="Y616" s="277"/>
      <c r="Z616" s="277"/>
      <c r="AA616" s="277"/>
      <c r="AB616" s="277"/>
      <c r="AC616" s="277"/>
      <c r="AD616" s="277"/>
      <c r="AE616" s="277"/>
      <c r="AF616" s="277"/>
      <c r="AG616" s="277"/>
      <c r="AH616" s="277"/>
      <c r="AI616" s="277"/>
      <c r="AJ616" s="277"/>
      <c r="AK616" s="277"/>
      <c r="AL616" s="277"/>
      <c r="AM616" s="277"/>
      <c r="AN616" s="277"/>
      <c r="AO616" s="277"/>
      <c r="AP616" s="277"/>
      <c r="AQ616" s="277"/>
      <c r="AR616" s="277"/>
      <c r="AS616" s="277"/>
      <c r="AT616" s="277"/>
      <c r="AU616" s="277"/>
      <c r="AV616" s="277"/>
      <c r="AW616" s="277"/>
      <c r="AX616" s="277"/>
      <c r="AY616" s="277"/>
      <c r="AZ616" s="277"/>
      <c r="BA616" s="277"/>
      <c r="BB616" s="277"/>
      <c r="BC616" s="277"/>
      <c r="BD616" s="277"/>
      <c r="BE616" s="277"/>
      <c r="BF616" s="277"/>
      <c r="BG616" s="277"/>
      <c r="BH616" s="277"/>
      <c r="BI616" s="277"/>
      <c r="BJ616" s="277"/>
      <c r="BK616" s="277"/>
      <c r="BL616" s="277"/>
      <c r="BM616" s="277"/>
      <c r="BN616" s="277"/>
      <c r="BO616" s="277"/>
      <c r="BP616" s="277"/>
      <c r="BQ616" s="277"/>
      <c r="BR616" s="277"/>
      <c r="BS616" s="277"/>
      <c r="BT616" s="277"/>
      <c r="BU616" s="277"/>
      <c r="BV616" s="277"/>
      <c r="BW616" s="277"/>
      <c r="BX616" s="277"/>
      <c r="BY616" s="277"/>
      <c r="BZ616" s="277"/>
      <c r="CA616" s="277"/>
      <c r="CB616" s="277"/>
      <c r="CC616" s="277"/>
      <c r="CD616" s="277"/>
      <c r="CE616" s="277"/>
      <c r="CF616" s="277"/>
      <c r="CG616" s="277"/>
      <c r="CH616" s="277"/>
      <c r="CI616" s="277"/>
      <c r="CJ616" s="277"/>
      <c r="CK616" s="277"/>
      <c r="CL616" s="277"/>
      <c r="CM616" s="277"/>
      <c r="CN616" s="277"/>
      <c r="CO616" s="277"/>
      <c r="CP616" s="277"/>
      <c r="CQ616" s="277"/>
      <c r="CR616" s="277"/>
      <c r="CS616" s="277"/>
      <c r="CT616" s="277"/>
      <c r="CU616" s="277"/>
      <c r="CV616" s="277"/>
      <c r="CW616" s="277"/>
      <c r="CX616" s="277"/>
      <c r="CY616" s="277"/>
      <c r="CZ616" s="277"/>
      <c r="DA616" s="277"/>
      <c r="DB616" s="277"/>
    </row>
    <row r="617" spans="1:106" s="293" customFormat="1" ht="25.5">
      <c r="A617" s="271"/>
      <c r="B617" s="271"/>
      <c r="C617" s="271" t="s">
        <v>6637</v>
      </c>
      <c r="D617" s="271" t="s">
        <v>5758</v>
      </c>
      <c r="E617" s="271" t="s">
        <v>6634</v>
      </c>
      <c r="F617" s="271" t="s">
        <v>6638</v>
      </c>
      <c r="G617" s="282" t="s">
        <v>989</v>
      </c>
      <c r="H617" s="282">
        <v>200</v>
      </c>
      <c r="I617" s="271"/>
      <c r="J617" s="271"/>
      <c r="K617" s="272">
        <v>43356</v>
      </c>
      <c r="L617" s="271" t="s">
        <v>6639</v>
      </c>
      <c r="M617" s="271"/>
      <c r="N617" s="277"/>
      <c r="O617" s="277"/>
      <c r="P617" s="277"/>
      <c r="Q617" s="277"/>
      <c r="R617" s="277"/>
      <c r="S617" s="277"/>
      <c r="T617" s="277"/>
      <c r="U617" s="277"/>
      <c r="V617" s="277"/>
      <c r="W617" s="277"/>
      <c r="X617" s="277"/>
      <c r="Y617" s="277"/>
      <c r="Z617" s="277"/>
      <c r="AA617" s="277"/>
      <c r="AB617" s="277"/>
      <c r="AC617" s="277"/>
      <c r="AD617" s="277"/>
      <c r="AE617" s="277"/>
      <c r="AF617" s="277"/>
      <c r="AG617" s="277"/>
      <c r="AH617" s="277"/>
      <c r="AI617" s="277"/>
      <c r="AJ617" s="277"/>
      <c r="AK617" s="277"/>
      <c r="AL617" s="277"/>
      <c r="AM617" s="277"/>
      <c r="AN617" s="277"/>
      <c r="AO617" s="277"/>
      <c r="AP617" s="277"/>
      <c r="AQ617" s="277"/>
      <c r="AR617" s="277"/>
      <c r="AS617" s="277"/>
      <c r="AT617" s="277"/>
      <c r="AU617" s="277"/>
      <c r="AV617" s="277"/>
      <c r="AW617" s="277"/>
      <c r="AX617" s="277"/>
      <c r="AY617" s="277"/>
      <c r="AZ617" s="277"/>
      <c r="BA617" s="277"/>
      <c r="BB617" s="277"/>
      <c r="BC617" s="277"/>
      <c r="BD617" s="277"/>
      <c r="BE617" s="277"/>
      <c r="BF617" s="277"/>
      <c r="BG617" s="277"/>
      <c r="BH617" s="277"/>
      <c r="BI617" s="277"/>
      <c r="BJ617" s="277"/>
      <c r="BK617" s="277"/>
      <c r="BL617" s="277"/>
      <c r="BM617" s="277"/>
      <c r="BN617" s="277"/>
      <c r="BO617" s="277"/>
      <c r="BP617" s="277"/>
      <c r="BQ617" s="277"/>
      <c r="BR617" s="277"/>
      <c r="BS617" s="277"/>
      <c r="BT617" s="277"/>
      <c r="BU617" s="277"/>
      <c r="BV617" s="277"/>
      <c r="BW617" s="277"/>
      <c r="BX617" s="277"/>
      <c r="BY617" s="277"/>
      <c r="BZ617" s="277"/>
      <c r="CA617" s="277"/>
      <c r="CB617" s="277"/>
      <c r="CC617" s="277"/>
      <c r="CD617" s="277"/>
      <c r="CE617" s="277"/>
      <c r="CF617" s="277"/>
      <c r="CG617" s="277"/>
      <c r="CH617" s="277"/>
      <c r="CI617" s="277"/>
      <c r="CJ617" s="277"/>
      <c r="CK617" s="277"/>
      <c r="CL617" s="277"/>
      <c r="CM617" s="277"/>
      <c r="CN617" s="277"/>
      <c r="CO617" s="277"/>
      <c r="CP617" s="277"/>
      <c r="CQ617" s="277"/>
      <c r="CR617" s="277"/>
      <c r="CS617" s="277"/>
      <c r="CT617" s="277"/>
      <c r="CU617" s="277"/>
      <c r="CV617" s="277"/>
      <c r="CW617" s="277"/>
      <c r="CX617" s="277"/>
      <c r="CY617" s="277"/>
      <c r="CZ617" s="277"/>
      <c r="DA617" s="277"/>
      <c r="DB617" s="277"/>
    </row>
    <row r="618" spans="1:106" s="293" customFormat="1" ht="12.75">
      <c r="A618" s="271"/>
      <c r="B618" s="271"/>
      <c r="C618" s="271"/>
      <c r="D618" s="271"/>
      <c r="E618" s="271"/>
      <c r="F618" s="271"/>
      <c r="G618" s="282" t="s">
        <v>977</v>
      </c>
      <c r="H618" s="282">
        <v>3000</v>
      </c>
      <c r="I618" s="271"/>
      <c r="J618" s="271"/>
      <c r="K618" s="271"/>
      <c r="L618" s="271"/>
      <c r="M618" s="271"/>
      <c r="N618" s="277"/>
      <c r="O618" s="277"/>
      <c r="P618" s="277"/>
      <c r="Q618" s="277"/>
      <c r="R618" s="277"/>
      <c r="S618" s="277"/>
      <c r="T618" s="277"/>
      <c r="U618" s="277"/>
      <c r="V618" s="277"/>
      <c r="W618" s="277"/>
      <c r="X618" s="277"/>
      <c r="Y618" s="277"/>
      <c r="Z618" s="277"/>
      <c r="AA618" s="277"/>
      <c r="AB618" s="277"/>
      <c r="AC618" s="277"/>
      <c r="AD618" s="277"/>
      <c r="AE618" s="277"/>
      <c r="AF618" s="277"/>
      <c r="AG618" s="277"/>
      <c r="AH618" s="277"/>
      <c r="AI618" s="277"/>
      <c r="AJ618" s="277"/>
      <c r="AK618" s="277"/>
      <c r="AL618" s="277"/>
      <c r="AM618" s="277"/>
      <c r="AN618" s="277"/>
      <c r="AO618" s="277"/>
      <c r="AP618" s="277"/>
      <c r="AQ618" s="277"/>
      <c r="AR618" s="277"/>
      <c r="AS618" s="277"/>
      <c r="AT618" s="277"/>
      <c r="AU618" s="277"/>
      <c r="AV618" s="277"/>
      <c r="AW618" s="277"/>
      <c r="AX618" s="277"/>
      <c r="AY618" s="277"/>
      <c r="AZ618" s="277"/>
      <c r="BA618" s="277"/>
      <c r="BB618" s="277"/>
      <c r="BC618" s="277"/>
      <c r="BD618" s="277"/>
      <c r="BE618" s="277"/>
      <c r="BF618" s="277"/>
      <c r="BG618" s="277"/>
      <c r="BH618" s="277"/>
      <c r="BI618" s="277"/>
      <c r="BJ618" s="277"/>
      <c r="BK618" s="277"/>
      <c r="BL618" s="277"/>
      <c r="BM618" s="277"/>
      <c r="BN618" s="277"/>
      <c r="BO618" s="277"/>
      <c r="BP618" s="277"/>
      <c r="BQ618" s="277"/>
      <c r="BR618" s="277"/>
      <c r="BS618" s="277"/>
      <c r="BT618" s="277"/>
      <c r="BU618" s="277"/>
      <c r="BV618" s="277"/>
      <c r="BW618" s="277"/>
      <c r="BX618" s="277"/>
      <c r="BY618" s="277"/>
      <c r="BZ618" s="277"/>
      <c r="CA618" s="277"/>
      <c r="CB618" s="277"/>
      <c r="CC618" s="277"/>
      <c r="CD618" s="277"/>
      <c r="CE618" s="277"/>
      <c r="CF618" s="277"/>
      <c r="CG618" s="277"/>
      <c r="CH618" s="277"/>
      <c r="CI618" s="277"/>
      <c r="CJ618" s="277"/>
      <c r="CK618" s="277"/>
      <c r="CL618" s="277"/>
      <c r="CM618" s="277"/>
      <c r="CN618" s="277"/>
      <c r="CO618" s="277"/>
      <c r="CP618" s="277"/>
      <c r="CQ618" s="277"/>
      <c r="CR618" s="277"/>
      <c r="CS618" s="277"/>
      <c r="CT618" s="277"/>
      <c r="CU618" s="277"/>
      <c r="CV618" s="277"/>
      <c r="CW618" s="277"/>
      <c r="CX618" s="277"/>
      <c r="CY618" s="277"/>
      <c r="CZ618" s="277"/>
      <c r="DA618" s="277"/>
      <c r="DB618" s="277"/>
    </row>
    <row r="619" spans="1:106" s="293" customFormat="1" ht="25.5">
      <c r="A619" s="271"/>
      <c r="B619" s="271"/>
      <c r="C619" s="271" t="s">
        <v>6640</v>
      </c>
      <c r="D619" s="271" t="s">
        <v>5758</v>
      </c>
      <c r="E619" s="271" t="s">
        <v>6641</v>
      </c>
      <c r="F619" s="271" t="s">
        <v>6642</v>
      </c>
      <c r="G619" s="282" t="s">
        <v>977</v>
      </c>
      <c r="H619" s="282">
        <v>5000</v>
      </c>
      <c r="I619" s="271"/>
      <c r="J619" s="271"/>
      <c r="K619" s="272">
        <v>43356</v>
      </c>
      <c r="L619" s="271" t="s">
        <v>6643</v>
      </c>
      <c r="M619" s="271"/>
      <c r="N619" s="277"/>
      <c r="O619" s="277"/>
      <c r="P619" s="277"/>
      <c r="Q619" s="277"/>
      <c r="R619" s="277"/>
      <c r="S619" s="277"/>
      <c r="T619" s="277"/>
      <c r="U619" s="277"/>
      <c r="V619" s="277"/>
      <c r="W619" s="277"/>
      <c r="X619" s="277"/>
      <c r="Y619" s="277"/>
      <c r="Z619" s="277"/>
      <c r="AA619" s="277"/>
      <c r="AB619" s="277"/>
      <c r="AC619" s="277"/>
      <c r="AD619" s="277"/>
      <c r="AE619" s="277"/>
      <c r="AF619" s="277"/>
      <c r="AG619" s="277"/>
      <c r="AH619" s="277"/>
      <c r="AI619" s="277"/>
      <c r="AJ619" s="277"/>
      <c r="AK619" s="277"/>
      <c r="AL619" s="277"/>
      <c r="AM619" s="277"/>
      <c r="AN619" s="277"/>
      <c r="AO619" s="277"/>
      <c r="AP619" s="277"/>
      <c r="AQ619" s="277"/>
      <c r="AR619" s="277"/>
      <c r="AS619" s="277"/>
      <c r="AT619" s="277"/>
      <c r="AU619" s="277"/>
      <c r="AV619" s="277"/>
      <c r="AW619" s="277"/>
      <c r="AX619" s="277"/>
      <c r="AY619" s="277"/>
      <c r="AZ619" s="277"/>
      <c r="BA619" s="277"/>
      <c r="BB619" s="277"/>
      <c r="BC619" s="277"/>
      <c r="BD619" s="277"/>
      <c r="BE619" s="277"/>
      <c r="BF619" s="277"/>
      <c r="BG619" s="277"/>
      <c r="BH619" s="277"/>
      <c r="BI619" s="277"/>
      <c r="BJ619" s="277"/>
      <c r="BK619" s="277"/>
      <c r="BL619" s="277"/>
      <c r="BM619" s="277"/>
      <c r="BN619" s="277"/>
      <c r="BO619" s="277"/>
      <c r="BP619" s="277"/>
      <c r="BQ619" s="277"/>
      <c r="BR619" s="277"/>
      <c r="BS619" s="277"/>
      <c r="BT619" s="277"/>
      <c r="BU619" s="277"/>
      <c r="BV619" s="277"/>
      <c r="BW619" s="277"/>
      <c r="BX619" s="277"/>
      <c r="BY619" s="277"/>
      <c r="BZ619" s="277"/>
      <c r="CA619" s="277"/>
      <c r="CB619" s="277"/>
      <c r="CC619" s="277"/>
      <c r="CD619" s="277"/>
      <c r="CE619" s="277"/>
      <c r="CF619" s="277"/>
      <c r="CG619" s="277"/>
      <c r="CH619" s="277"/>
      <c r="CI619" s="277"/>
      <c r="CJ619" s="277"/>
      <c r="CK619" s="277"/>
      <c r="CL619" s="277"/>
      <c r="CM619" s="277"/>
      <c r="CN619" s="277"/>
      <c r="CO619" s="277"/>
      <c r="CP619" s="277"/>
      <c r="CQ619" s="277"/>
      <c r="CR619" s="277"/>
      <c r="CS619" s="277"/>
      <c r="CT619" s="277"/>
      <c r="CU619" s="277"/>
      <c r="CV619" s="277"/>
      <c r="CW619" s="277"/>
      <c r="CX619" s="277"/>
      <c r="CY619" s="277"/>
      <c r="CZ619" s="277"/>
      <c r="DA619" s="277"/>
      <c r="DB619" s="277"/>
    </row>
    <row r="620" spans="1:106" s="293" customFormat="1" ht="25.5">
      <c r="A620" s="271"/>
      <c r="B620" s="271"/>
      <c r="C620" s="271" t="s">
        <v>6644</v>
      </c>
      <c r="D620" s="271" t="s">
        <v>5758</v>
      </c>
      <c r="E620" s="271" t="s">
        <v>6645</v>
      </c>
      <c r="F620" s="271" t="s">
        <v>6646</v>
      </c>
      <c r="G620" s="282" t="s">
        <v>787</v>
      </c>
      <c r="H620" s="282" t="s">
        <v>6647</v>
      </c>
      <c r="I620" s="271"/>
      <c r="J620" s="271"/>
      <c r="K620" s="283">
        <v>43356</v>
      </c>
      <c r="L620" s="271" t="s">
        <v>6648</v>
      </c>
      <c r="M620" s="271"/>
      <c r="N620" s="277"/>
      <c r="O620" s="277"/>
      <c r="P620" s="277"/>
      <c r="Q620" s="277"/>
      <c r="R620" s="277"/>
      <c r="S620" s="277"/>
      <c r="T620" s="277"/>
      <c r="U620" s="277"/>
      <c r="V620" s="277"/>
      <c r="W620" s="277"/>
      <c r="X620" s="277"/>
      <c r="Y620" s="277"/>
      <c r="Z620" s="277"/>
      <c r="AA620" s="277"/>
      <c r="AB620" s="277"/>
      <c r="AC620" s="277"/>
      <c r="AD620" s="277"/>
      <c r="AE620" s="277"/>
      <c r="AF620" s="277"/>
      <c r="AG620" s="277"/>
      <c r="AH620" s="277"/>
      <c r="AI620" s="277"/>
      <c r="AJ620" s="277"/>
      <c r="AK620" s="277"/>
      <c r="AL620" s="277"/>
      <c r="AM620" s="277"/>
      <c r="AN620" s="277"/>
      <c r="AO620" s="277"/>
      <c r="AP620" s="277"/>
      <c r="AQ620" s="277"/>
      <c r="AR620" s="277"/>
      <c r="AS620" s="277"/>
      <c r="AT620" s="277"/>
      <c r="AU620" s="277"/>
      <c r="AV620" s="277"/>
      <c r="AW620" s="277"/>
      <c r="AX620" s="277"/>
      <c r="AY620" s="277"/>
      <c r="AZ620" s="277"/>
      <c r="BA620" s="277"/>
      <c r="BB620" s="277"/>
      <c r="BC620" s="277"/>
      <c r="BD620" s="277"/>
      <c r="BE620" s="277"/>
      <c r="BF620" s="277"/>
      <c r="BG620" s="277"/>
      <c r="BH620" s="277"/>
      <c r="BI620" s="277"/>
      <c r="BJ620" s="277"/>
      <c r="BK620" s="277"/>
      <c r="BL620" s="277"/>
      <c r="BM620" s="277"/>
      <c r="BN620" s="277"/>
      <c r="BO620" s="277"/>
      <c r="BP620" s="277"/>
      <c r="BQ620" s="277"/>
      <c r="BR620" s="277"/>
      <c r="BS620" s="277"/>
      <c r="BT620" s="277"/>
      <c r="BU620" s="277"/>
      <c r="BV620" s="277"/>
      <c r="BW620" s="277"/>
      <c r="BX620" s="277"/>
      <c r="BY620" s="277"/>
      <c r="BZ620" s="277"/>
      <c r="CA620" s="277"/>
      <c r="CB620" s="277"/>
      <c r="CC620" s="277"/>
      <c r="CD620" s="277"/>
      <c r="CE620" s="277"/>
      <c r="CF620" s="277"/>
      <c r="CG620" s="277"/>
      <c r="CH620" s="277"/>
      <c r="CI620" s="277"/>
      <c r="CJ620" s="277"/>
      <c r="CK620" s="277"/>
      <c r="CL620" s="277"/>
      <c r="CM620" s="277"/>
      <c r="CN620" s="277"/>
      <c r="CO620" s="277"/>
      <c r="CP620" s="277"/>
      <c r="CQ620" s="277"/>
      <c r="CR620" s="277"/>
      <c r="CS620" s="277"/>
      <c r="CT620" s="277"/>
      <c r="CU620" s="277"/>
      <c r="CV620" s="277"/>
      <c r="CW620" s="277"/>
      <c r="CX620" s="277"/>
      <c r="CY620" s="277"/>
      <c r="CZ620" s="277"/>
      <c r="DA620" s="277"/>
      <c r="DB620" s="277"/>
    </row>
    <row r="621" spans="1:106" s="293" customFormat="1" ht="25.5">
      <c r="A621" s="271"/>
      <c r="B621" s="271"/>
      <c r="C621" s="271" t="s">
        <v>6649</v>
      </c>
      <c r="D621" s="271" t="s">
        <v>5622</v>
      </c>
      <c r="E621" s="271" t="s">
        <v>6650</v>
      </c>
      <c r="F621" s="271" t="s">
        <v>6651</v>
      </c>
      <c r="G621" s="282" t="s">
        <v>989</v>
      </c>
      <c r="H621" s="282">
        <v>200</v>
      </c>
      <c r="I621" s="271"/>
      <c r="J621" s="271"/>
      <c r="K621" s="272">
        <v>43355</v>
      </c>
      <c r="L621" s="271" t="s">
        <v>6652</v>
      </c>
      <c r="M621" s="271"/>
      <c r="N621" s="277"/>
      <c r="O621" s="277"/>
      <c r="P621" s="277"/>
      <c r="Q621" s="277"/>
      <c r="R621" s="277"/>
      <c r="S621" s="277"/>
      <c r="T621" s="277"/>
      <c r="U621" s="277"/>
      <c r="V621" s="277"/>
      <c r="W621" s="277"/>
      <c r="X621" s="277"/>
      <c r="Y621" s="277"/>
      <c r="Z621" s="277"/>
      <c r="AA621" s="277"/>
      <c r="AB621" s="277"/>
      <c r="AC621" s="277"/>
      <c r="AD621" s="277"/>
      <c r="AE621" s="277"/>
      <c r="AF621" s="277"/>
      <c r="AG621" s="277"/>
      <c r="AH621" s="277"/>
      <c r="AI621" s="277"/>
      <c r="AJ621" s="277"/>
      <c r="AK621" s="277"/>
      <c r="AL621" s="277"/>
      <c r="AM621" s="277"/>
      <c r="AN621" s="277"/>
      <c r="AO621" s="277"/>
      <c r="AP621" s="277"/>
      <c r="AQ621" s="277"/>
      <c r="AR621" s="277"/>
      <c r="AS621" s="277"/>
      <c r="AT621" s="277"/>
      <c r="AU621" s="277"/>
      <c r="AV621" s="277"/>
      <c r="AW621" s="277"/>
      <c r="AX621" s="277"/>
      <c r="AY621" s="277"/>
      <c r="AZ621" s="277"/>
      <c r="BA621" s="277"/>
      <c r="BB621" s="277"/>
      <c r="BC621" s="277"/>
      <c r="BD621" s="277"/>
      <c r="BE621" s="277"/>
      <c r="BF621" s="277"/>
      <c r="BG621" s="277"/>
      <c r="BH621" s="277"/>
      <c r="BI621" s="277"/>
      <c r="BJ621" s="277"/>
      <c r="BK621" s="277"/>
      <c r="BL621" s="277"/>
      <c r="BM621" s="277"/>
      <c r="BN621" s="277"/>
      <c r="BO621" s="277"/>
      <c r="BP621" s="277"/>
      <c r="BQ621" s="277"/>
      <c r="BR621" s="277"/>
      <c r="BS621" s="277"/>
      <c r="BT621" s="277"/>
      <c r="BU621" s="277"/>
      <c r="BV621" s="277"/>
      <c r="BW621" s="277"/>
      <c r="BX621" s="277"/>
      <c r="BY621" s="277"/>
      <c r="BZ621" s="277"/>
      <c r="CA621" s="277"/>
      <c r="CB621" s="277"/>
      <c r="CC621" s="277"/>
      <c r="CD621" s="277"/>
      <c r="CE621" s="277"/>
      <c r="CF621" s="277"/>
      <c r="CG621" s="277"/>
      <c r="CH621" s="277"/>
      <c r="CI621" s="277"/>
      <c r="CJ621" s="277"/>
      <c r="CK621" s="277"/>
      <c r="CL621" s="277"/>
      <c r="CM621" s="277"/>
      <c r="CN621" s="277"/>
      <c r="CO621" s="277"/>
      <c r="CP621" s="277"/>
      <c r="CQ621" s="277"/>
      <c r="CR621" s="277"/>
      <c r="CS621" s="277"/>
      <c r="CT621" s="277"/>
      <c r="CU621" s="277"/>
      <c r="CV621" s="277"/>
      <c r="CW621" s="277"/>
      <c r="CX621" s="277"/>
      <c r="CY621" s="277"/>
      <c r="CZ621" s="277"/>
      <c r="DA621" s="277"/>
      <c r="DB621" s="277"/>
    </row>
    <row r="622" spans="1:106" s="293" customFormat="1" ht="12.75">
      <c r="A622" s="271"/>
      <c r="B622" s="271"/>
      <c r="C622" s="271"/>
      <c r="D622" s="271"/>
      <c r="E622" s="271"/>
      <c r="F622" s="271"/>
      <c r="G622" s="282" t="s">
        <v>977</v>
      </c>
      <c r="H622" s="282">
        <v>10000</v>
      </c>
      <c r="I622" s="271"/>
      <c r="J622" s="271"/>
      <c r="K622" s="271"/>
      <c r="L622" s="271"/>
      <c r="M622" s="271"/>
      <c r="N622" s="277"/>
      <c r="O622" s="277"/>
      <c r="P622" s="277"/>
      <c r="Q622" s="277"/>
      <c r="R622" s="277"/>
      <c r="S622" s="277"/>
      <c r="T622" s="277"/>
      <c r="U622" s="277"/>
      <c r="V622" s="277"/>
      <c r="W622" s="277"/>
      <c r="X622" s="277"/>
      <c r="Y622" s="277"/>
      <c r="Z622" s="277"/>
      <c r="AA622" s="277"/>
      <c r="AB622" s="277"/>
      <c r="AC622" s="277"/>
      <c r="AD622" s="277"/>
      <c r="AE622" s="277"/>
      <c r="AF622" s="277"/>
      <c r="AG622" s="277"/>
      <c r="AH622" s="277"/>
      <c r="AI622" s="277"/>
      <c r="AJ622" s="277"/>
      <c r="AK622" s="277"/>
      <c r="AL622" s="277"/>
      <c r="AM622" s="277"/>
      <c r="AN622" s="277"/>
      <c r="AO622" s="277"/>
      <c r="AP622" s="277"/>
      <c r="AQ622" s="277"/>
      <c r="AR622" s="277"/>
      <c r="AS622" s="277"/>
      <c r="AT622" s="277"/>
      <c r="AU622" s="277"/>
      <c r="AV622" s="277"/>
      <c r="AW622" s="277"/>
      <c r="AX622" s="277"/>
      <c r="AY622" s="277"/>
      <c r="AZ622" s="277"/>
      <c r="BA622" s="277"/>
      <c r="BB622" s="277"/>
      <c r="BC622" s="277"/>
      <c r="BD622" s="277"/>
      <c r="BE622" s="277"/>
      <c r="BF622" s="277"/>
      <c r="BG622" s="277"/>
      <c r="BH622" s="277"/>
      <c r="BI622" s="277"/>
      <c r="BJ622" s="277"/>
      <c r="BK622" s="277"/>
      <c r="BL622" s="277"/>
      <c r="BM622" s="277"/>
      <c r="BN622" s="277"/>
      <c r="BO622" s="277"/>
      <c r="BP622" s="277"/>
      <c r="BQ622" s="277"/>
      <c r="BR622" s="277"/>
      <c r="BS622" s="277"/>
      <c r="BT622" s="277"/>
      <c r="BU622" s="277"/>
      <c r="BV622" s="277"/>
      <c r="BW622" s="277"/>
      <c r="BX622" s="277"/>
      <c r="BY622" s="277"/>
      <c r="BZ622" s="277"/>
      <c r="CA622" s="277"/>
      <c r="CB622" s="277"/>
      <c r="CC622" s="277"/>
      <c r="CD622" s="277"/>
      <c r="CE622" s="277"/>
      <c r="CF622" s="277"/>
      <c r="CG622" s="277"/>
      <c r="CH622" s="277"/>
      <c r="CI622" s="277"/>
      <c r="CJ622" s="277"/>
      <c r="CK622" s="277"/>
      <c r="CL622" s="277"/>
      <c r="CM622" s="277"/>
      <c r="CN622" s="277"/>
      <c r="CO622" s="277"/>
      <c r="CP622" s="277"/>
      <c r="CQ622" s="277"/>
      <c r="CR622" s="277"/>
      <c r="CS622" s="277"/>
      <c r="CT622" s="277"/>
      <c r="CU622" s="277"/>
      <c r="CV622" s="277"/>
      <c r="CW622" s="277"/>
      <c r="CX622" s="277"/>
      <c r="CY622" s="277"/>
      <c r="CZ622" s="277"/>
      <c r="DA622" s="277"/>
      <c r="DB622" s="277"/>
    </row>
    <row r="623" spans="1:106" s="293" customFormat="1" ht="25.5">
      <c r="A623" s="271"/>
      <c r="B623" s="271"/>
      <c r="C623" s="271" t="s">
        <v>6653</v>
      </c>
      <c r="D623" s="271" t="s">
        <v>5622</v>
      </c>
      <c r="E623" s="271" t="s">
        <v>6654</v>
      </c>
      <c r="F623" s="282" t="s">
        <v>6655</v>
      </c>
      <c r="G623" s="282" t="s">
        <v>989</v>
      </c>
      <c r="H623" s="271"/>
      <c r="I623" s="271"/>
      <c r="J623" s="271">
        <v>11326</v>
      </c>
      <c r="K623" s="272">
        <v>43355</v>
      </c>
      <c r="L623" s="271" t="s">
        <v>6656</v>
      </c>
      <c r="M623" s="271"/>
      <c r="N623" s="277"/>
      <c r="O623" s="277"/>
      <c r="P623" s="277"/>
      <c r="Q623" s="277"/>
      <c r="R623" s="277"/>
      <c r="S623" s="277"/>
      <c r="T623" s="277"/>
      <c r="U623" s="277"/>
      <c r="V623" s="277"/>
      <c r="W623" s="277"/>
      <c r="X623" s="277"/>
      <c r="Y623" s="277"/>
      <c r="Z623" s="277"/>
      <c r="AA623" s="277"/>
      <c r="AB623" s="277"/>
      <c r="AC623" s="277"/>
      <c r="AD623" s="277"/>
      <c r="AE623" s="277"/>
      <c r="AF623" s="277"/>
      <c r="AG623" s="277"/>
      <c r="AH623" s="277"/>
      <c r="AI623" s="277"/>
      <c r="AJ623" s="277"/>
      <c r="AK623" s="277"/>
      <c r="AL623" s="277"/>
      <c r="AM623" s="277"/>
      <c r="AN623" s="277"/>
      <c r="AO623" s="277"/>
      <c r="AP623" s="277"/>
      <c r="AQ623" s="277"/>
      <c r="AR623" s="277"/>
      <c r="AS623" s="277"/>
      <c r="AT623" s="277"/>
      <c r="AU623" s="277"/>
      <c r="AV623" s="277"/>
      <c r="AW623" s="277"/>
      <c r="AX623" s="277"/>
      <c r="AY623" s="277"/>
      <c r="AZ623" s="277"/>
      <c r="BA623" s="277"/>
      <c r="BB623" s="277"/>
      <c r="BC623" s="277"/>
      <c r="BD623" s="277"/>
      <c r="BE623" s="277"/>
      <c r="BF623" s="277"/>
      <c r="BG623" s="277"/>
      <c r="BH623" s="277"/>
      <c r="BI623" s="277"/>
      <c r="BJ623" s="277"/>
      <c r="BK623" s="277"/>
      <c r="BL623" s="277"/>
      <c r="BM623" s="277"/>
      <c r="BN623" s="277"/>
      <c r="BO623" s="277"/>
      <c r="BP623" s="277"/>
      <c r="BQ623" s="277"/>
      <c r="BR623" s="277"/>
      <c r="BS623" s="277"/>
      <c r="BT623" s="277"/>
      <c r="BU623" s="277"/>
      <c r="BV623" s="277"/>
      <c r="BW623" s="277"/>
      <c r="BX623" s="277"/>
      <c r="BY623" s="277"/>
      <c r="BZ623" s="277"/>
      <c r="CA623" s="277"/>
      <c r="CB623" s="277"/>
      <c r="CC623" s="277"/>
      <c r="CD623" s="277"/>
      <c r="CE623" s="277"/>
      <c r="CF623" s="277"/>
      <c r="CG623" s="277"/>
      <c r="CH623" s="277"/>
      <c r="CI623" s="277"/>
      <c r="CJ623" s="277"/>
      <c r="CK623" s="277"/>
      <c r="CL623" s="277"/>
      <c r="CM623" s="277"/>
      <c r="CN623" s="277"/>
      <c r="CO623" s="277"/>
      <c r="CP623" s="277"/>
      <c r="CQ623" s="277"/>
      <c r="CR623" s="277"/>
      <c r="CS623" s="277"/>
      <c r="CT623" s="277"/>
      <c r="CU623" s="277"/>
      <c r="CV623" s="277"/>
      <c r="CW623" s="277"/>
      <c r="CX623" s="277"/>
      <c r="CY623" s="277"/>
      <c r="CZ623" s="277"/>
      <c r="DA623" s="277"/>
      <c r="DB623" s="277"/>
    </row>
    <row r="624" spans="1:106" s="293" customFormat="1" ht="25.5">
      <c r="A624" s="271"/>
      <c r="B624" s="271"/>
      <c r="C624" s="271" t="s">
        <v>6657</v>
      </c>
      <c r="D624" s="271" t="s">
        <v>5622</v>
      </c>
      <c r="E624" s="271" t="s">
        <v>6658</v>
      </c>
      <c r="F624" s="282" t="s">
        <v>6659</v>
      </c>
      <c r="G624" s="282" t="s">
        <v>989</v>
      </c>
      <c r="H624" s="282">
        <v>200</v>
      </c>
      <c r="I624" s="271"/>
      <c r="J624" s="271"/>
      <c r="K624" s="272">
        <v>43356</v>
      </c>
      <c r="L624" s="271" t="s">
        <v>6660</v>
      </c>
      <c r="M624" s="271"/>
      <c r="N624" s="277"/>
      <c r="O624" s="277"/>
      <c r="P624" s="277"/>
      <c r="Q624" s="277"/>
      <c r="R624" s="277"/>
      <c r="S624" s="277"/>
      <c r="T624" s="277"/>
      <c r="U624" s="277"/>
      <c r="V624" s="277"/>
      <c r="W624" s="277"/>
      <c r="X624" s="277"/>
      <c r="Y624" s="277"/>
      <c r="Z624" s="277"/>
      <c r="AA624" s="277"/>
      <c r="AB624" s="277"/>
      <c r="AC624" s="277"/>
      <c r="AD624" s="277"/>
      <c r="AE624" s="277"/>
      <c r="AF624" s="277"/>
      <c r="AG624" s="277"/>
      <c r="AH624" s="277"/>
      <c r="AI624" s="277"/>
      <c r="AJ624" s="277"/>
      <c r="AK624" s="277"/>
      <c r="AL624" s="277"/>
      <c r="AM624" s="277"/>
      <c r="AN624" s="277"/>
      <c r="AO624" s="277"/>
      <c r="AP624" s="277"/>
      <c r="AQ624" s="277"/>
      <c r="AR624" s="277"/>
      <c r="AS624" s="277"/>
      <c r="AT624" s="277"/>
      <c r="AU624" s="277"/>
      <c r="AV624" s="277"/>
      <c r="AW624" s="277"/>
      <c r="AX624" s="277"/>
      <c r="AY624" s="277"/>
      <c r="AZ624" s="277"/>
      <c r="BA624" s="277"/>
      <c r="BB624" s="277"/>
      <c r="BC624" s="277"/>
      <c r="BD624" s="277"/>
      <c r="BE624" s="277"/>
      <c r="BF624" s="277"/>
      <c r="BG624" s="277"/>
      <c r="BH624" s="277"/>
      <c r="BI624" s="277"/>
      <c r="BJ624" s="277"/>
      <c r="BK624" s="277"/>
      <c r="BL624" s="277"/>
      <c r="BM624" s="277"/>
      <c r="BN624" s="277"/>
      <c r="BO624" s="277"/>
      <c r="BP624" s="277"/>
      <c r="BQ624" s="277"/>
      <c r="BR624" s="277"/>
      <c r="BS624" s="277"/>
      <c r="BT624" s="277"/>
      <c r="BU624" s="277"/>
      <c r="BV624" s="277"/>
      <c r="BW624" s="277"/>
      <c r="BX624" s="277"/>
      <c r="BY624" s="277"/>
      <c r="BZ624" s="277"/>
      <c r="CA624" s="277"/>
      <c r="CB624" s="277"/>
      <c r="CC624" s="277"/>
      <c r="CD624" s="277"/>
      <c r="CE624" s="277"/>
      <c r="CF624" s="277"/>
      <c r="CG624" s="277"/>
      <c r="CH624" s="277"/>
      <c r="CI624" s="277"/>
      <c r="CJ624" s="277"/>
      <c r="CK624" s="277"/>
      <c r="CL624" s="277"/>
      <c r="CM624" s="277"/>
      <c r="CN624" s="277"/>
      <c r="CO624" s="277"/>
      <c r="CP624" s="277"/>
      <c r="CQ624" s="277"/>
      <c r="CR624" s="277"/>
      <c r="CS624" s="277"/>
      <c r="CT624" s="277"/>
      <c r="CU624" s="277"/>
      <c r="CV624" s="277"/>
      <c r="CW624" s="277"/>
      <c r="CX624" s="277"/>
      <c r="CY624" s="277"/>
      <c r="CZ624" s="277"/>
      <c r="DA624" s="277"/>
      <c r="DB624" s="277"/>
    </row>
    <row r="625" spans="1:106" s="293" customFormat="1" ht="12.75">
      <c r="A625" s="271"/>
      <c r="B625" s="271"/>
      <c r="C625" s="271"/>
      <c r="D625" s="271"/>
      <c r="E625" s="271"/>
      <c r="F625" s="271"/>
      <c r="G625" s="282" t="s">
        <v>977</v>
      </c>
      <c r="H625" s="282">
        <v>5000</v>
      </c>
      <c r="I625" s="271"/>
      <c r="J625" s="271"/>
      <c r="K625" s="271"/>
      <c r="L625" s="271"/>
      <c r="M625" s="271"/>
      <c r="N625" s="277"/>
      <c r="O625" s="277"/>
      <c r="P625" s="277"/>
      <c r="Q625" s="277"/>
      <c r="R625" s="277"/>
      <c r="S625" s="277"/>
      <c r="T625" s="277"/>
      <c r="U625" s="277"/>
      <c r="V625" s="277"/>
      <c r="W625" s="277"/>
      <c r="X625" s="277"/>
      <c r="Y625" s="277"/>
      <c r="Z625" s="277"/>
      <c r="AA625" s="277"/>
      <c r="AB625" s="277"/>
      <c r="AC625" s="277"/>
      <c r="AD625" s="277"/>
      <c r="AE625" s="277"/>
      <c r="AF625" s="277"/>
      <c r="AG625" s="277"/>
      <c r="AH625" s="277"/>
      <c r="AI625" s="277"/>
      <c r="AJ625" s="277"/>
      <c r="AK625" s="277"/>
      <c r="AL625" s="277"/>
      <c r="AM625" s="277"/>
      <c r="AN625" s="277"/>
      <c r="AO625" s="277"/>
      <c r="AP625" s="277"/>
      <c r="AQ625" s="277"/>
      <c r="AR625" s="277"/>
      <c r="AS625" s="277"/>
      <c r="AT625" s="277"/>
      <c r="AU625" s="277"/>
      <c r="AV625" s="277"/>
      <c r="AW625" s="277"/>
      <c r="AX625" s="277"/>
      <c r="AY625" s="277"/>
      <c r="AZ625" s="277"/>
      <c r="BA625" s="277"/>
      <c r="BB625" s="277"/>
      <c r="BC625" s="277"/>
      <c r="BD625" s="277"/>
      <c r="BE625" s="277"/>
      <c r="BF625" s="277"/>
      <c r="BG625" s="277"/>
      <c r="BH625" s="277"/>
      <c r="BI625" s="277"/>
      <c r="BJ625" s="277"/>
      <c r="BK625" s="277"/>
      <c r="BL625" s="277"/>
      <c r="BM625" s="277"/>
      <c r="BN625" s="277"/>
      <c r="BO625" s="277"/>
      <c r="BP625" s="277"/>
      <c r="BQ625" s="277"/>
      <c r="BR625" s="277"/>
      <c r="BS625" s="277"/>
      <c r="BT625" s="277"/>
      <c r="BU625" s="277"/>
      <c r="BV625" s="277"/>
      <c r="BW625" s="277"/>
      <c r="BX625" s="277"/>
      <c r="BY625" s="277"/>
      <c r="BZ625" s="277"/>
      <c r="CA625" s="277"/>
      <c r="CB625" s="277"/>
      <c r="CC625" s="277"/>
      <c r="CD625" s="277"/>
      <c r="CE625" s="277"/>
      <c r="CF625" s="277"/>
      <c r="CG625" s="277"/>
      <c r="CH625" s="277"/>
      <c r="CI625" s="277"/>
      <c r="CJ625" s="277"/>
      <c r="CK625" s="277"/>
      <c r="CL625" s="277"/>
      <c r="CM625" s="277"/>
      <c r="CN625" s="277"/>
      <c r="CO625" s="277"/>
      <c r="CP625" s="277"/>
      <c r="CQ625" s="277"/>
      <c r="CR625" s="277"/>
      <c r="CS625" s="277"/>
      <c r="CT625" s="277"/>
      <c r="CU625" s="277"/>
      <c r="CV625" s="277"/>
      <c r="CW625" s="277"/>
      <c r="CX625" s="277"/>
      <c r="CY625" s="277"/>
      <c r="CZ625" s="277"/>
      <c r="DA625" s="277"/>
      <c r="DB625" s="277"/>
    </row>
    <row r="626" spans="1:106" s="293" customFormat="1" ht="25.5">
      <c r="A626" s="271"/>
      <c r="B626" s="271"/>
      <c r="C626" s="271" t="s">
        <v>6661</v>
      </c>
      <c r="D626" s="271" t="s">
        <v>5622</v>
      </c>
      <c r="E626" s="271" t="s">
        <v>6658</v>
      </c>
      <c r="F626" s="282" t="s">
        <v>6662</v>
      </c>
      <c r="G626" s="282" t="s">
        <v>989</v>
      </c>
      <c r="H626" s="282">
        <v>200</v>
      </c>
      <c r="I626" s="271"/>
      <c r="J626" s="271"/>
      <c r="K626" s="272">
        <v>43356</v>
      </c>
      <c r="L626" s="271" t="s">
        <v>6663</v>
      </c>
      <c r="M626" s="271"/>
      <c r="N626" s="277"/>
      <c r="O626" s="277"/>
      <c r="P626" s="277"/>
      <c r="Q626" s="277"/>
      <c r="R626" s="277"/>
      <c r="S626" s="277"/>
      <c r="T626" s="277"/>
      <c r="U626" s="277"/>
      <c r="V626" s="277"/>
      <c r="W626" s="277"/>
      <c r="X626" s="277"/>
      <c r="Y626" s="277"/>
      <c r="Z626" s="277"/>
      <c r="AA626" s="277"/>
      <c r="AB626" s="277"/>
      <c r="AC626" s="277"/>
      <c r="AD626" s="277"/>
      <c r="AE626" s="277"/>
      <c r="AF626" s="277"/>
      <c r="AG626" s="277"/>
      <c r="AH626" s="277"/>
      <c r="AI626" s="277"/>
      <c r="AJ626" s="277"/>
      <c r="AK626" s="277"/>
      <c r="AL626" s="277"/>
      <c r="AM626" s="277"/>
      <c r="AN626" s="277"/>
      <c r="AO626" s="277"/>
      <c r="AP626" s="277"/>
      <c r="AQ626" s="277"/>
      <c r="AR626" s="277"/>
      <c r="AS626" s="277"/>
      <c r="AT626" s="277"/>
      <c r="AU626" s="277"/>
      <c r="AV626" s="277"/>
      <c r="AW626" s="277"/>
      <c r="AX626" s="277"/>
      <c r="AY626" s="277"/>
      <c r="AZ626" s="277"/>
      <c r="BA626" s="277"/>
      <c r="BB626" s="277"/>
      <c r="BC626" s="277"/>
      <c r="BD626" s="277"/>
      <c r="BE626" s="277"/>
      <c r="BF626" s="277"/>
      <c r="BG626" s="277"/>
      <c r="BH626" s="277"/>
      <c r="BI626" s="277"/>
      <c r="BJ626" s="277"/>
      <c r="BK626" s="277"/>
      <c r="BL626" s="277"/>
      <c r="BM626" s="277"/>
      <c r="BN626" s="277"/>
      <c r="BO626" s="277"/>
      <c r="BP626" s="277"/>
      <c r="BQ626" s="277"/>
      <c r="BR626" s="277"/>
      <c r="BS626" s="277"/>
      <c r="BT626" s="277"/>
      <c r="BU626" s="277"/>
      <c r="BV626" s="277"/>
      <c r="BW626" s="277"/>
      <c r="BX626" s="277"/>
      <c r="BY626" s="277"/>
      <c r="BZ626" s="277"/>
      <c r="CA626" s="277"/>
      <c r="CB626" s="277"/>
      <c r="CC626" s="277"/>
      <c r="CD626" s="277"/>
      <c r="CE626" s="277"/>
      <c r="CF626" s="277"/>
      <c r="CG626" s="277"/>
      <c r="CH626" s="277"/>
      <c r="CI626" s="277"/>
      <c r="CJ626" s="277"/>
      <c r="CK626" s="277"/>
      <c r="CL626" s="277"/>
      <c r="CM626" s="277"/>
      <c r="CN626" s="277"/>
      <c r="CO626" s="277"/>
      <c r="CP626" s="277"/>
      <c r="CQ626" s="277"/>
      <c r="CR626" s="277"/>
      <c r="CS626" s="277"/>
      <c r="CT626" s="277"/>
      <c r="CU626" s="277"/>
      <c r="CV626" s="277"/>
      <c r="CW626" s="277"/>
      <c r="CX626" s="277"/>
      <c r="CY626" s="277"/>
      <c r="CZ626" s="277"/>
      <c r="DA626" s="277"/>
      <c r="DB626" s="277"/>
    </row>
    <row r="627" spans="1:106" s="293" customFormat="1" ht="12.75">
      <c r="A627" s="271"/>
      <c r="B627" s="271"/>
      <c r="C627" s="271"/>
      <c r="D627" s="271"/>
      <c r="E627" s="271"/>
      <c r="F627" s="271"/>
      <c r="G627" s="282" t="s">
        <v>977</v>
      </c>
      <c r="H627" s="282">
        <v>8000</v>
      </c>
      <c r="I627" s="271"/>
      <c r="J627" s="271"/>
      <c r="K627" s="271"/>
      <c r="L627" s="271"/>
      <c r="M627" s="271"/>
      <c r="N627" s="277"/>
      <c r="O627" s="277"/>
      <c r="P627" s="277"/>
      <c r="Q627" s="277"/>
      <c r="R627" s="277"/>
      <c r="S627" s="277"/>
      <c r="T627" s="277"/>
      <c r="U627" s="277"/>
      <c r="V627" s="277"/>
      <c r="W627" s="277"/>
      <c r="X627" s="277"/>
      <c r="Y627" s="277"/>
      <c r="Z627" s="277"/>
      <c r="AA627" s="277"/>
      <c r="AB627" s="277"/>
      <c r="AC627" s="277"/>
      <c r="AD627" s="277"/>
      <c r="AE627" s="277"/>
      <c r="AF627" s="277"/>
      <c r="AG627" s="277"/>
      <c r="AH627" s="277"/>
      <c r="AI627" s="277"/>
      <c r="AJ627" s="277"/>
      <c r="AK627" s="277"/>
      <c r="AL627" s="277"/>
      <c r="AM627" s="277"/>
      <c r="AN627" s="277"/>
      <c r="AO627" s="277"/>
      <c r="AP627" s="277"/>
      <c r="AQ627" s="277"/>
      <c r="AR627" s="277"/>
      <c r="AS627" s="277"/>
      <c r="AT627" s="277"/>
      <c r="AU627" s="277"/>
      <c r="AV627" s="277"/>
      <c r="AW627" s="277"/>
      <c r="AX627" s="277"/>
      <c r="AY627" s="277"/>
      <c r="AZ627" s="277"/>
      <c r="BA627" s="277"/>
      <c r="BB627" s="277"/>
      <c r="BC627" s="277"/>
      <c r="BD627" s="277"/>
      <c r="BE627" s="277"/>
      <c r="BF627" s="277"/>
      <c r="BG627" s="277"/>
      <c r="BH627" s="277"/>
      <c r="BI627" s="277"/>
      <c r="BJ627" s="277"/>
      <c r="BK627" s="277"/>
      <c r="BL627" s="277"/>
      <c r="BM627" s="277"/>
      <c r="BN627" s="277"/>
      <c r="BO627" s="277"/>
      <c r="BP627" s="277"/>
      <c r="BQ627" s="277"/>
      <c r="BR627" s="277"/>
      <c r="BS627" s="277"/>
      <c r="BT627" s="277"/>
      <c r="BU627" s="277"/>
      <c r="BV627" s="277"/>
      <c r="BW627" s="277"/>
      <c r="BX627" s="277"/>
      <c r="BY627" s="277"/>
      <c r="BZ627" s="277"/>
      <c r="CA627" s="277"/>
      <c r="CB627" s="277"/>
      <c r="CC627" s="277"/>
      <c r="CD627" s="277"/>
      <c r="CE627" s="277"/>
      <c r="CF627" s="277"/>
      <c r="CG627" s="277"/>
      <c r="CH627" s="277"/>
      <c r="CI627" s="277"/>
      <c r="CJ627" s="277"/>
      <c r="CK627" s="277"/>
      <c r="CL627" s="277"/>
      <c r="CM627" s="277"/>
      <c r="CN627" s="277"/>
      <c r="CO627" s="277"/>
      <c r="CP627" s="277"/>
      <c r="CQ627" s="277"/>
      <c r="CR627" s="277"/>
      <c r="CS627" s="277"/>
      <c r="CT627" s="277"/>
      <c r="CU627" s="277"/>
      <c r="CV627" s="277"/>
      <c r="CW627" s="277"/>
      <c r="CX627" s="277"/>
      <c r="CY627" s="277"/>
      <c r="CZ627" s="277"/>
      <c r="DA627" s="277"/>
      <c r="DB627" s="277"/>
    </row>
    <row r="628" spans="1:106" s="293" customFormat="1" ht="25.5">
      <c r="A628" s="271"/>
      <c r="B628" s="271"/>
      <c r="C628" s="271" t="s">
        <v>6664</v>
      </c>
      <c r="D628" s="271" t="s">
        <v>5622</v>
      </c>
      <c r="E628" s="271" t="s">
        <v>6658</v>
      </c>
      <c r="F628" s="282" t="s">
        <v>6665</v>
      </c>
      <c r="G628" s="282" t="s">
        <v>989</v>
      </c>
      <c r="H628" s="282">
        <v>200</v>
      </c>
      <c r="I628" s="271"/>
      <c r="J628" s="271"/>
      <c r="K628" s="272">
        <v>43356</v>
      </c>
      <c r="L628" s="271" t="s">
        <v>6666</v>
      </c>
      <c r="M628" s="271"/>
      <c r="N628" s="277"/>
      <c r="O628" s="277"/>
      <c r="P628" s="277"/>
      <c r="Q628" s="277"/>
      <c r="R628" s="277"/>
      <c r="S628" s="277"/>
      <c r="T628" s="277"/>
      <c r="U628" s="277"/>
      <c r="V628" s="277"/>
      <c r="W628" s="277"/>
      <c r="X628" s="277"/>
      <c r="Y628" s="277"/>
      <c r="Z628" s="277"/>
      <c r="AA628" s="277"/>
      <c r="AB628" s="277"/>
      <c r="AC628" s="277"/>
      <c r="AD628" s="277"/>
      <c r="AE628" s="277"/>
      <c r="AF628" s="277"/>
      <c r="AG628" s="277"/>
      <c r="AH628" s="277"/>
      <c r="AI628" s="277"/>
      <c r="AJ628" s="277"/>
      <c r="AK628" s="277"/>
      <c r="AL628" s="277"/>
      <c r="AM628" s="277"/>
      <c r="AN628" s="277"/>
      <c r="AO628" s="277"/>
      <c r="AP628" s="277"/>
      <c r="AQ628" s="277"/>
      <c r="AR628" s="277"/>
      <c r="AS628" s="277"/>
      <c r="AT628" s="277"/>
      <c r="AU628" s="277"/>
      <c r="AV628" s="277"/>
      <c r="AW628" s="277"/>
      <c r="AX628" s="277"/>
      <c r="AY628" s="277"/>
      <c r="AZ628" s="277"/>
      <c r="BA628" s="277"/>
      <c r="BB628" s="277"/>
      <c r="BC628" s="277"/>
      <c r="BD628" s="277"/>
      <c r="BE628" s="277"/>
      <c r="BF628" s="277"/>
      <c r="BG628" s="277"/>
      <c r="BH628" s="277"/>
      <c r="BI628" s="277"/>
      <c r="BJ628" s="277"/>
      <c r="BK628" s="277"/>
      <c r="BL628" s="277"/>
      <c r="BM628" s="277"/>
      <c r="BN628" s="277"/>
      <c r="BO628" s="277"/>
      <c r="BP628" s="277"/>
      <c r="BQ628" s="277"/>
      <c r="BR628" s="277"/>
      <c r="BS628" s="277"/>
      <c r="BT628" s="277"/>
      <c r="BU628" s="277"/>
      <c r="BV628" s="277"/>
      <c r="BW628" s="277"/>
      <c r="BX628" s="277"/>
      <c r="BY628" s="277"/>
      <c r="BZ628" s="277"/>
      <c r="CA628" s="277"/>
      <c r="CB628" s="277"/>
      <c r="CC628" s="277"/>
      <c r="CD628" s="277"/>
      <c r="CE628" s="277"/>
      <c r="CF628" s="277"/>
      <c r="CG628" s="277"/>
      <c r="CH628" s="277"/>
      <c r="CI628" s="277"/>
      <c r="CJ628" s="277"/>
      <c r="CK628" s="277"/>
      <c r="CL628" s="277"/>
      <c r="CM628" s="277"/>
      <c r="CN628" s="277"/>
      <c r="CO628" s="277"/>
      <c r="CP628" s="277"/>
      <c r="CQ628" s="277"/>
      <c r="CR628" s="277"/>
      <c r="CS628" s="277"/>
      <c r="CT628" s="277"/>
      <c r="CU628" s="277"/>
      <c r="CV628" s="277"/>
      <c r="CW628" s="277"/>
      <c r="CX628" s="277"/>
      <c r="CY628" s="277"/>
      <c r="CZ628" s="277"/>
      <c r="DA628" s="277"/>
      <c r="DB628" s="277"/>
    </row>
    <row r="629" spans="1:106" s="293" customFormat="1" ht="12.75">
      <c r="A629" s="271"/>
      <c r="B629" s="271"/>
      <c r="C629" s="271"/>
      <c r="D629" s="271"/>
      <c r="E629" s="271"/>
      <c r="F629" s="271"/>
      <c r="G629" s="282" t="s">
        <v>977</v>
      </c>
      <c r="H629" s="282">
        <v>8000</v>
      </c>
      <c r="I629" s="271"/>
      <c r="J629" s="271"/>
      <c r="K629" s="271"/>
      <c r="L629" s="271"/>
      <c r="M629" s="271"/>
      <c r="N629" s="277"/>
      <c r="O629" s="277"/>
      <c r="P629" s="277"/>
      <c r="Q629" s="277"/>
      <c r="R629" s="277"/>
      <c r="S629" s="277"/>
      <c r="T629" s="277"/>
      <c r="U629" s="277"/>
      <c r="V629" s="277"/>
      <c r="W629" s="277"/>
      <c r="X629" s="277"/>
      <c r="Y629" s="277"/>
      <c r="Z629" s="277"/>
      <c r="AA629" s="277"/>
      <c r="AB629" s="277"/>
      <c r="AC629" s="277"/>
      <c r="AD629" s="277"/>
      <c r="AE629" s="277"/>
      <c r="AF629" s="277"/>
      <c r="AG629" s="277"/>
      <c r="AH629" s="277"/>
      <c r="AI629" s="277"/>
      <c r="AJ629" s="277"/>
      <c r="AK629" s="277"/>
      <c r="AL629" s="277"/>
      <c r="AM629" s="277"/>
      <c r="AN629" s="277"/>
      <c r="AO629" s="277"/>
      <c r="AP629" s="277"/>
      <c r="AQ629" s="277"/>
      <c r="AR629" s="277"/>
      <c r="AS629" s="277"/>
      <c r="AT629" s="277"/>
      <c r="AU629" s="277"/>
      <c r="AV629" s="277"/>
      <c r="AW629" s="277"/>
      <c r="AX629" s="277"/>
      <c r="AY629" s="277"/>
      <c r="AZ629" s="277"/>
      <c r="BA629" s="277"/>
      <c r="BB629" s="277"/>
      <c r="BC629" s="277"/>
      <c r="BD629" s="277"/>
      <c r="BE629" s="277"/>
      <c r="BF629" s="277"/>
      <c r="BG629" s="277"/>
      <c r="BH629" s="277"/>
      <c r="BI629" s="277"/>
      <c r="BJ629" s="277"/>
      <c r="BK629" s="277"/>
      <c r="BL629" s="277"/>
      <c r="BM629" s="277"/>
      <c r="BN629" s="277"/>
      <c r="BO629" s="277"/>
      <c r="BP629" s="277"/>
      <c r="BQ629" s="277"/>
      <c r="BR629" s="277"/>
      <c r="BS629" s="277"/>
      <c r="BT629" s="277"/>
      <c r="BU629" s="277"/>
      <c r="BV629" s="277"/>
      <c r="BW629" s="277"/>
      <c r="BX629" s="277"/>
      <c r="BY629" s="277"/>
      <c r="BZ629" s="277"/>
      <c r="CA629" s="277"/>
      <c r="CB629" s="277"/>
      <c r="CC629" s="277"/>
      <c r="CD629" s="277"/>
      <c r="CE629" s="277"/>
      <c r="CF629" s="277"/>
      <c r="CG629" s="277"/>
      <c r="CH629" s="277"/>
      <c r="CI629" s="277"/>
      <c r="CJ629" s="277"/>
      <c r="CK629" s="277"/>
      <c r="CL629" s="277"/>
      <c r="CM629" s="277"/>
      <c r="CN629" s="277"/>
      <c r="CO629" s="277"/>
      <c r="CP629" s="277"/>
      <c r="CQ629" s="277"/>
      <c r="CR629" s="277"/>
      <c r="CS629" s="277"/>
      <c r="CT629" s="277"/>
      <c r="CU629" s="277"/>
      <c r="CV629" s="277"/>
      <c r="CW629" s="277"/>
      <c r="CX629" s="277"/>
      <c r="CY629" s="277"/>
      <c r="CZ629" s="277"/>
      <c r="DA629" s="277"/>
      <c r="DB629" s="277"/>
    </row>
    <row r="630" spans="1:106" s="293" customFormat="1" ht="25.5">
      <c r="A630" s="271"/>
      <c r="B630" s="271"/>
      <c r="C630" s="271" t="s">
        <v>6667</v>
      </c>
      <c r="D630" s="271" t="s">
        <v>5622</v>
      </c>
      <c r="E630" s="271" t="s">
        <v>6658</v>
      </c>
      <c r="F630" s="282" t="s">
        <v>6668</v>
      </c>
      <c r="G630" s="282" t="s">
        <v>989</v>
      </c>
      <c r="H630" s="282">
        <v>200</v>
      </c>
      <c r="I630" s="271"/>
      <c r="J630" s="271"/>
      <c r="K630" s="272">
        <v>43356</v>
      </c>
      <c r="L630" s="271" t="s">
        <v>6669</v>
      </c>
      <c r="M630" s="271"/>
      <c r="N630" s="277"/>
      <c r="O630" s="277"/>
      <c r="P630" s="277"/>
      <c r="Q630" s="277"/>
      <c r="R630" s="277"/>
      <c r="S630" s="277"/>
      <c r="T630" s="277"/>
      <c r="U630" s="277"/>
      <c r="V630" s="277"/>
      <c r="W630" s="277"/>
      <c r="X630" s="277"/>
      <c r="Y630" s="277"/>
      <c r="Z630" s="277"/>
      <c r="AA630" s="277"/>
      <c r="AB630" s="277"/>
      <c r="AC630" s="277"/>
      <c r="AD630" s="277"/>
      <c r="AE630" s="277"/>
      <c r="AF630" s="277"/>
      <c r="AG630" s="277"/>
      <c r="AH630" s="277"/>
      <c r="AI630" s="277"/>
      <c r="AJ630" s="277"/>
      <c r="AK630" s="277"/>
      <c r="AL630" s="277"/>
      <c r="AM630" s="277"/>
      <c r="AN630" s="277"/>
      <c r="AO630" s="277"/>
      <c r="AP630" s="277"/>
      <c r="AQ630" s="277"/>
      <c r="AR630" s="277"/>
      <c r="AS630" s="277"/>
      <c r="AT630" s="277"/>
      <c r="AU630" s="277"/>
      <c r="AV630" s="277"/>
      <c r="AW630" s="277"/>
      <c r="AX630" s="277"/>
      <c r="AY630" s="277"/>
      <c r="AZ630" s="277"/>
      <c r="BA630" s="277"/>
      <c r="BB630" s="277"/>
      <c r="BC630" s="277"/>
      <c r="BD630" s="277"/>
      <c r="BE630" s="277"/>
      <c r="BF630" s="277"/>
      <c r="BG630" s="277"/>
      <c r="BH630" s="277"/>
      <c r="BI630" s="277"/>
      <c r="BJ630" s="277"/>
      <c r="BK630" s="277"/>
      <c r="BL630" s="277"/>
      <c r="BM630" s="277"/>
      <c r="BN630" s="277"/>
      <c r="BO630" s="277"/>
      <c r="BP630" s="277"/>
      <c r="BQ630" s="277"/>
      <c r="BR630" s="277"/>
      <c r="BS630" s="277"/>
      <c r="BT630" s="277"/>
      <c r="BU630" s="277"/>
      <c r="BV630" s="277"/>
      <c r="BW630" s="277"/>
      <c r="BX630" s="277"/>
      <c r="BY630" s="277"/>
      <c r="BZ630" s="277"/>
      <c r="CA630" s="277"/>
      <c r="CB630" s="277"/>
      <c r="CC630" s="277"/>
      <c r="CD630" s="277"/>
      <c r="CE630" s="277"/>
      <c r="CF630" s="277"/>
      <c r="CG630" s="277"/>
      <c r="CH630" s="277"/>
      <c r="CI630" s="277"/>
      <c r="CJ630" s="277"/>
      <c r="CK630" s="277"/>
      <c r="CL630" s="277"/>
      <c r="CM630" s="277"/>
      <c r="CN630" s="277"/>
      <c r="CO630" s="277"/>
      <c r="CP630" s="277"/>
      <c r="CQ630" s="277"/>
      <c r="CR630" s="277"/>
      <c r="CS630" s="277"/>
      <c r="CT630" s="277"/>
      <c r="CU630" s="277"/>
      <c r="CV630" s="277"/>
      <c r="CW630" s="277"/>
      <c r="CX630" s="277"/>
      <c r="CY630" s="277"/>
      <c r="CZ630" s="277"/>
      <c r="DA630" s="277"/>
      <c r="DB630" s="277"/>
    </row>
    <row r="631" spans="1:106" s="293" customFormat="1" ht="12.75">
      <c r="A631" s="271"/>
      <c r="B631" s="271"/>
      <c r="C631" s="271"/>
      <c r="D631" s="271"/>
      <c r="E631" s="271"/>
      <c r="F631" s="271"/>
      <c r="G631" s="282" t="s">
        <v>977</v>
      </c>
      <c r="H631" s="282">
        <v>5000</v>
      </c>
      <c r="I631" s="271"/>
      <c r="J631" s="271"/>
      <c r="K631" s="271"/>
      <c r="L631" s="271"/>
      <c r="M631" s="271"/>
      <c r="N631" s="277"/>
      <c r="O631" s="277"/>
      <c r="P631" s="277"/>
      <c r="Q631" s="277"/>
      <c r="R631" s="277"/>
      <c r="S631" s="277"/>
      <c r="T631" s="277"/>
      <c r="U631" s="277"/>
      <c r="V631" s="277"/>
      <c r="W631" s="277"/>
      <c r="X631" s="277"/>
      <c r="Y631" s="277"/>
      <c r="Z631" s="277"/>
      <c r="AA631" s="277"/>
      <c r="AB631" s="277"/>
      <c r="AC631" s="277"/>
      <c r="AD631" s="277"/>
      <c r="AE631" s="277"/>
      <c r="AF631" s="277"/>
      <c r="AG631" s="277"/>
      <c r="AH631" s="277"/>
      <c r="AI631" s="277"/>
      <c r="AJ631" s="277"/>
      <c r="AK631" s="277"/>
      <c r="AL631" s="277"/>
      <c r="AM631" s="277"/>
      <c r="AN631" s="277"/>
      <c r="AO631" s="277"/>
      <c r="AP631" s="277"/>
      <c r="AQ631" s="277"/>
      <c r="AR631" s="277"/>
      <c r="AS631" s="277"/>
      <c r="AT631" s="277"/>
      <c r="AU631" s="277"/>
      <c r="AV631" s="277"/>
      <c r="AW631" s="277"/>
      <c r="AX631" s="277"/>
      <c r="AY631" s="277"/>
      <c r="AZ631" s="277"/>
      <c r="BA631" s="277"/>
      <c r="BB631" s="277"/>
      <c r="BC631" s="277"/>
      <c r="BD631" s="277"/>
      <c r="BE631" s="277"/>
      <c r="BF631" s="277"/>
      <c r="BG631" s="277"/>
      <c r="BH631" s="277"/>
      <c r="BI631" s="277"/>
      <c r="BJ631" s="277"/>
      <c r="BK631" s="277"/>
      <c r="BL631" s="277"/>
      <c r="BM631" s="277"/>
      <c r="BN631" s="277"/>
      <c r="BO631" s="277"/>
      <c r="BP631" s="277"/>
      <c r="BQ631" s="277"/>
      <c r="BR631" s="277"/>
      <c r="BS631" s="277"/>
      <c r="BT631" s="277"/>
      <c r="BU631" s="277"/>
      <c r="BV631" s="277"/>
      <c r="BW631" s="277"/>
      <c r="BX631" s="277"/>
      <c r="BY631" s="277"/>
      <c r="BZ631" s="277"/>
      <c r="CA631" s="277"/>
      <c r="CB631" s="277"/>
      <c r="CC631" s="277"/>
      <c r="CD631" s="277"/>
      <c r="CE631" s="277"/>
      <c r="CF631" s="277"/>
      <c r="CG631" s="277"/>
      <c r="CH631" s="277"/>
      <c r="CI631" s="277"/>
      <c r="CJ631" s="277"/>
      <c r="CK631" s="277"/>
      <c r="CL631" s="277"/>
      <c r="CM631" s="277"/>
      <c r="CN631" s="277"/>
      <c r="CO631" s="277"/>
      <c r="CP631" s="277"/>
      <c r="CQ631" s="277"/>
      <c r="CR631" s="277"/>
      <c r="CS631" s="277"/>
      <c r="CT631" s="277"/>
      <c r="CU631" s="277"/>
      <c r="CV631" s="277"/>
      <c r="CW631" s="277"/>
      <c r="CX631" s="277"/>
      <c r="CY631" s="277"/>
      <c r="CZ631" s="277"/>
      <c r="DA631" s="277"/>
      <c r="DB631" s="277"/>
    </row>
    <row r="632" spans="1:106" s="293" customFormat="1" ht="25.5">
      <c r="A632" s="271"/>
      <c r="B632" s="271"/>
      <c r="C632" s="271" t="s">
        <v>6670</v>
      </c>
      <c r="D632" s="271" t="s">
        <v>5622</v>
      </c>
      <c r="E632" s="271" t="s">
        <v>6658</v>
      </c>
      <c r="F632" s="282" t="s">
        <v>6671</v>
      </c>
      <c r="G632" s="282" t="s">
        <v>989</v>
      </c>
      <c r="H632" s="282">
        <v>200</v>
      </c>
      <c r="I632" s="271"/>
      <c r="J632" s="271"/>
      <c r="K632" s="272">
        <v>43356</v>
      </c>
      <c r="L632" s="271" t="s">
        <v>6672</v>
      </c>
      <c r="M632" s="271"/>
      <c r="N632" s="277"/>
      <c r="O632" s="277"/>
      <c r="P632" s="277"/>
      <c r="Q632" s="277"/>
      <c r="R632" s="277"/>
      <c r="S632" s="277"/>
      <c r="T632" s="277"/>
      <c r="U632" s="277"/>
      <c r="V632" s="277"/>
      <c r="W632" s="277"/>
      <c r="X632" s="277"/>
      <c r="Y632" s="277"/>
      <c r="Z632" s="277"/>
      <c r="AA632" s="277"/>
      <c r="AB632" s="277"/>
      <c r="AC632" s="277"/>
      <c r="AD632" s="277"/>
      <c r="AE632" s="277"/>
      <c r="AF632" s="277"/>
      <c r="AG632" s="277"/>
      <c r="AH632" s="277"/>
      <c r="AI632" s="277"/>
      <c r="AJ632" s="277"/>
      <c r="AK632" s="277"/>
      <c r="AL632" s="277"/>
      <c r="AM632" s="277"/>
      <c r="AN632" s="277"/>
      <c r="AO632" s="277"/>
      <c r="AP632" s="277"/>
      <c r="AQ632" s="277"/>
      <c r="AR632" s="277"/>
      <c r="AS632" s="277"/>
      <c r="AT632" s="277"/>
      <c r="AU632" s="277"/>
      <c r="AV632" s="277"/>
      <c r="AW632" s="277"/>
      <c r="AX632" s="277"/>
      <c r="AY632" s="277"/>
      <c r="AZ632" s="277"/>
      <c r="BA632" s="277"/>
      <c r="BB632" s="277"/>
      <c r="BC632" s="277"/>
      <c r="BD632" s="277"/>
      <c r="BE632" s="277"/>
      <c r="BF632" s="277"/>
      <c r="BG632" s="277"/>
      <c r="BH632" s="277"/>
      <c r="BI632" s="277"/>
      <c r="BJ632" s="277"/>
      <c r="BK632" s="277"/>
      <c r="BL632" s="277"/>
      <c r="BM632" s="277"/>
      <c r="BN632" s="277"/>
      <c r="BO632" s="277"/>
      <c r="BP632" s="277"/>
      <c r="BQ632" s="277"/>
      <c r="BR632" s="277"/>
      <c r="BS632" s="277"/>
      <c r="BT632" s="277"/>
      <c r="BU632" s="277"/>
      <c r="BV632" s="277"/>
      <c r="BW632" s="277"/>
      <c r="BX632" s="277"/>
      <c r="BY632" s="277"/>
      <c r="BZ632" s="277"/>
      <c r="CA632" s="277"/>
      <c r="CB632" s="277"/>
      <c r="CC632" s="277"/>
      <c r="CD632" s="277"/>
      <c r="CE632" s="277"/>
      <c r="CF632" s="277"/>
      <c r="CG632" s="277"/>
      <c r="CH632" s="277"/>
      <c r="CI632" s="277"/>
      <c r="CJ632" s="277"/>
      <c r="CK632" s="277"/>
      <c r="CL632" s="277"/>
      <c r="CM632" s="277"/>
      <c r="CN632" s="277"/>
      <c r="CO632" s="277"/>
      <c r="CP632" s="277"/>
      <c r="CQ632" s="277"/>
      <c r="CR632" s="277"/>
      <c r="CS632" s="277"/>
      <c r="CT632" s="277"/>
      <c r="CU632" s="277"/>
      <c r="CV632" s="277"/>
      <c r="CW632" s="277"/>
      <c r="CX632" s="277"/>
      <c r="CY632" s="277"/>
      <c r="CZ632" s="277"/>
      <c r="DA632" s="277"/>
      <c r="DB632" s="277"/>
    </row>
    <row r="633" spans="1:106" s="293" customFormat="1" ht="12.75">
      <c r="A633" s="271"/>
      <c r="B633" s="271"/>
      <c r="C633" s="271"/>
      <c r="D633" s="271"/>
      <c r="E633" s="271"/>
      <c r="F633" s="271"/>
      <c r="G633" s="282" t="s">
        <v>977</v>
      </c>
      <c r="H633" s="282">
        <v>10000</v>
      </c>
      <c r="I633" s="271"/>
      <c r="J633" s="271"/>
      <c r="K633" s="271"/>
      <c r="L633" s="271"/>
      <c r="M633" s="271"/>
      <c r="N633" s="277"/>
      <c r="O633" s="277"/>
      <c r="P633" s="277"/>
      <c r="Q633" s="277"/>
      <c r="R633" s="277"/>
      <c r="S633" s="277"/>
      <c r="T633" s="277"/>
      <c r="U633" s="277"/>
      <c r="V633" s="277"/>
      <c r="W633" s="277"/>
      <c r="X633" s="277"/>
      <c r="Y633" s="277"/>
      <c r="Z633" s="277"/>
      <c r="AA633" s="277"/>
      <c r="AB633" s="277"/>
      <c r="AC633" s="277"/>
      <c r="AD633" s="277"/>
      <c r="AE633" s="277"/>
      <c r="AF633" s="277"/>
      <c r="AG633" s="277"/>
      <c r="AH633" s="277"/>
      <c r="AI633" s="277"/>
      <c r="AJ633" s="277"/>
      <c r="AK633" s="277"/>
      <c r="AL633" s="277"/>
      <c r="AM633" s="277"/>
      <c r="AN633" s="277"/>
      <c r="AO633" s="277"/>
      <c r="AP633" s="277"/>
      <c r="AQ633" s="277"/>
      <c r="AR633" s="277"/>
      <c r="AS633" s="277"/>
      <c r="AT633" s="277"/>
      <c r="AU633" s="277"/>
      <c r="AV633" s="277"/>
      <c r="AW633" s="277"/>
      <c r="AX633" s="277"/>
      <c r="AY633" s="277"/>
      <c r="AZ633" s="277"/>
      <c r="BA633" s="277"/>
      <c r="BB633" s="277"/>
      <c r="BC633" s="277"/>
      <c r="BD633" s="277"/>
      <c r="BE633" s="277"/>
      <c r="BF633" s="277"/>
      <c r="BG633" s="277"/>
      <c r="BH633" s="277"/>
      <c r="BI633" s="277"/>
      <c r="BJ633" s="277"/>
      <c r="BK633" s="277"/>
      <c r="BL633" s="277"/>
      <c r="BM633" s="277"/>
      <c r="BN633" s="277"/>
      <c r="BO633" s="277"/>
      <c r="BP633" s="277"/>
      <c r="BQ633" s="277"/>
      <c r="BR633" s="277"/>
      <c r="BS633" s="277"/>
      <c r="BT633" s="277"/>
      <c r="BU633" s="277"/>
      <c r="BV633" s="277"/>
      <c r="BW633" s="277"/>
      <c r="BX633" s="277"/>
      <c r="BY633" s="277"/>
      <c r="BZ633" s="277"/>
      <c r="CA633" s="277"/>
      <c r="CB633" s="277"/>
      <c r="CC633" s="277"/>
      <c r="CD633" s="277"/>
      <c r="CE633" s="277"/>
      <c r="CF633" s="277"/>
      <c r="CG633" s="277"/>
      <c r="CH633" s="277"/>
      <c r="CI633" s="277"/>
      <c r="CJ633" s="277"/>
      <c r="CK633" s="277"/>
      <c r="CL633" s="277"/>
      <c r="CM633" s="277"/>
      <c r="CN633" s="277"/>
      <c r="CO633" s="277"/>
      <c r="CP633" s="277"/>
      <c r="CQ633" s="277"/>
      <c r="CR633" s="277"/>
      <c r="CS633" s="277"/>
      <c r="CT633" s="277"/>
      <c r="CU633" s="277"/>
      <c r="CV633" s="277"/>
      <c r="CW633" s="277"/>
      <c r="CX633" s="277"/>
      <c r="CY633" s="277"/>
      <c r="CZ633" s="277"/>
      <c r="DA633" s="277"/>
      <c r="DB633" s="277"/>
    </row>
    <row r="634" spans="1:106" s="293" customFormat="1" ht="25.5">
      <c r="A634" s="271"/>
      <c r="B634" s="271"/>
      <c r="C634" s="271" t="s">
        <v>6396</v>
      </c>
      <c r="D634" s="271" t="s">
        <v>5505</v>
      </c>
      <c r="E634" s="271" t="s">
        <v>6673</v>
      </c>
      <c r="F634" s="271" t="s">
        <v>6674</v>
      </c>
      <c r="G634" s="282" t="s">
        <v>989</v>
      </c>
      <c r="H634" s="282">
        <v>24909</v>
      </c>
      <c r="I634" s="271"/>
      <c r="J634" s="271"/>
      <c r="K634" s="272">
        <v>43357</v>
      </c>
      <c r="L634" s="271" t="s">
        <v>6675</v>
      </c>
      <c r="M634" s="271"/>
      <c r="N634" s="277"/>
      <c r="O634" s="277"/>
      <c r="P634" s="277"/>
      <c r="Q634" s="277"/>
      <c r="R634" s="277"/>
      <c r="S634" s="277"/>
      <c r="T634" s="277"/>
      <c r="U634" s="277"/>
      <c r="V634" s="277"/>
      <c r="W634" s="277"/>
      <c r="X634" s="277"/>
      <c r="Y634" s="277"/>
      <c r="Z634" s="277"/>
      <c r="AA634" s="277"/>
      <c r="AB634" s="277"/>
      <c r="AC634" s="277"/>
      <c r="AD634" s="277"/>
      <c r="AE634" s="277"/>
      <c r="AF634" s="277"/>
      <c r="AG634" s="277"/>
      <c r="AH634" s="277"/>
      <c r="AI634" s="277"/>
      <c r="AJ634" s="277"/>
      <c r="AK634" s="277"/>
      <c r="AL634" s="277"/>
      <c r="AM634" s="277"/>
      <c r="AN634" s="277"/>
      <c r="AO634" s="277"/>
      <c r="AP634" s="277"/>
      <c r="AQ634" s="277"/>
      <c r="AR634" s="277"/>
      <c r="AS634" s="277"/>
      <c r="AT634" s="277"/>
      <c r="AU634" s="277"/>
      <c r="AV634" s="277"/>
      <c r="AW634" s="277"/>
      <c r="AX634" s="277"/>
      <c r="AY634" s="277"/>
      <c r="AZ634" s="277"/>
      <c r="BA634" s="277"/>
      <c r="BB634" s="277"/>
      <c r="BC634" s="277"/>
      <c r="BD634" s="277"/>
      <c r="BE634" s="277"/>
      <c r="BF634" s="277"/>
      <c r="BG634" s="277"/>
      <c r="BH634" s="277"/>
      <c r="BI634" s="277"/>
      <c r="BJ634" s="277"/>
      <c r="BK634" s="277"/>
      <c r="BL634" s="277"/>
      <c r="BM634" s="277"/>
      <c r="BN634" s="277"/>
      <c r="BO634" s="277"/>
      <c r="BP634" s="277"/>
      <c r="BQ634" s="277"/>
      <c r="BR634" s="277"/>
      <c r="BS634" s="277"/>
      <c r="BT634" s="277"/>
      <c r="BU634" s="277"/>
      <c r="BV634" s="277"/>
      <c r="BW634" s="277"/>
      <c r="BX634" s="277"/>
      <c r="BY634" s="277"/>
      <c r="BZ634" s="277"/>
      <c r="CA634" s="277"/>
      <c r="CB634" s="277"/>
      <c r="CC634" s="277"/>
      <c r="CD634" s="277"/>
      <c r="CE634" s="277"/>
      <c r="CF634" s="277"/>
      <c r="CG634" s="277"/>
      <c r="CH634" s="277"/>
      <c r="CI634" s="277"/>
      <c r="CJ634" s="277"/>
      <c r="CK634" s="277"/>
      <c r="CL634" s="277"/>
      <c r="CM634" s="277"/>
      <c r="CN634" s="277"/>
      <c r="CO634" s="277"/>
      <c r="CP634" s="277"/>
      <c r="CQ634" s="277"/>
      <c r="CR634" s="277"/>
      <c r="CS634" s="277"/>
      <c r="CT634" s="277"/>
      <c r="CU634" s="277"/>
      <c r="CV634" s="277"/>
      <c r="CW634" s="277"/>
      <c r="CX634" s="277"/>
      <c r="CY634" s="277"/>
      <c r="CZ634" s="277"/>
      <c r="DA634" s="277"/>
      <c r="DB634" s="277"/>
    </row>
    <row r="635" spans="1:106" s="293" customFormat="1" ht="25.5">
      <c r="A635" s="271"/>
      <c r="B635" s="271"/>
      <c r="C635" s="271" t="s">
        <v>6676</v>
      </c>
      <c r="D635" s="271" t="s">
        <v>5382</v>
      </c>
      <c r="E635" s="271" t="s">
        <v>6677</v>
      </c>
      <c r="F635" s="271" t="s">
        <v>6678</v>
      </c>
      <c r="G635" s="282" t="s">
        <v>989</v>
      </c>
      <c r="H635" s="282">
        <v>200</v>
      </c>
      <c r="I635" s="271"/>
      <c r="J635" s="271"/>
      <c r="K635" s="272">
        <v>43356</v>
      </c>
      <c r="L635" s="271" t="s">
        <v>6679</v>
      </c>
      <c r="M635" s="271"/>
      <c r="N635" s="277"/>
      <c r="O635" s="277"/>
      <c r="P635" s="277"/>
      <c r="Q635" s="277"/>
      <c r="R635" s="277"/>
      <c r="S635" s="277"/>
      <c r="T635" s="277"/>
      <c r="U635" s="277"/>
      <c r="V635" s="277"/>
      <c r="W635" s="277"/>
      <c r="X635" s="277"/>
      <c r="Y635" s="277"/>
      <c r="Z635" s="277"/>
      <c r="AA635" s="277"/>
      <c r="AB635" s="277"/>
      <c r="AC635" s="277"/>
      <c r="AD635" s="277"/>
      <c r="AE635" s="277"/>
      <c r="AF635" s="277"/>
      <c r="AG635" s="277"/>
      <c r="AH635" s="277"/>
      <c r="AI635" s="277"/>
      <c r="AJ635" s="277"/>
      <c r="AK635" s="277"/>
      <c r="AL635" s="277"/>
      <c r="AM635" s="277"/>
      <c r="AN635" s="277"/>
      <c r="AO635" s="277"/>
      <c r="AP635" s="277"/>
      <c r="AQ635" s="277"/>
      <c r="AR635" s="277"/>
      <c r="AS635" s="277"/>
      <c r="AT635" s="277"/>
      <c r="AU635" s="277"/>
      <c r="AV635" s="277"/>
      <c r="AW635" s="277"/>
      <c r="AX635" s="277"/>
      <c r="AY635" s="277"/>
      <c r="AZ635" s="277"/>
      <c r="BA635" s="277"/>
      <c r="BB635" s="277"/>
      <c r="BC635" s="277"/>
      <c r="BD635" s="277"/>
      <c r="BE635" s="277"/>
      <c r="BF635" s="277"/>
      <c r="BG635" s="277"/>
      <c r="BH635" s="277"/>
      <c r="BI635" s="277"/>
      <c r="BJ635" s="277"/>
      <c r="BK635" s="277"/>
      <c r="BL635" s="277"/>
      <c r="BM635" s="277"/>
      <c r="BN635" s="277"/>
      <c r="BO635" s="277"/>
      <c r="BP635" s="277"/>
      <c r="BQ635" s="277"/>
      <c r="BR635" s="277"/>
      <c r="BS635" s="277"/>
      <c r="BT635" s="277"/>
      <c r="BU635" s="277"/>
      <c r="BV635" s="277"/>
      <c r="BW635" s="277"/>
      <c r="BX635" s="277"/>
      <c r="BY635" s="277"/>
      <c r="BZ635" s="277"/>
      <c r="CA635" s="277"/>
      <c r="CB635" s="277"/>
      <c r="CC635" s="277"/>
      <c r="CD635" s="277"/>
      <c r="CE635" s="277"/>
      <c r="CF635" s="277"/>
      <c r="CG635" s="277"/>
      <c r="CH635" s="277"/>
      <c r="CI635" s="277"/>
      <c r="CJ635" s="277"/>
      <c r="CK635" s="277"/>
      <c r="CL635" s="277"/>
      <c r="CM635" s="277"/>
      <c r="CN635" s="277"/>
      <c r="CO635" s="277"/>
      <c r="CP635" s="277"/>
      <c r="CQ635" s="277"/>
      <c r="CR635" s="277"/>
      <c r="CS635" s="277"/>
      <c r="CT635" s="277"/>
      <c r="CU635" s="277"/>
      <c r="CV635" s="277"/>
      <c r="CW635" s="277"/>
      <c r="CX635" s="277"/>
      <c r="CY635" s="277"/>
      <c r="CZ635" s="277"/>
      <c r="DA635" s="277"/>
      <c r="DB635" s="277"/>
    </row>
    <row r="636" spans="1:106" s="293" customFormat="1" ht="12.75">
      <c r="A636" s="271"/>
      <c r="B636" s="271"/>
      <c r="C636" s="271"/>
      <c r="D636" s="271"/>
      <c r="E636" s="271"/>
      <c r="F636" s="271"/>
      <c r="G636" s="282" t="s">
        <v>977</v>
      </c>
      <c r="H636" s="282">
        <v>7000</v>
      </c>
      <c r="I636" s="271"/>
      <c r="J636" s="271"/>
      <c r="K636" s="271"/>
      <c r="L636" s="271"/>
      <c r="M636" s="271"/>
      <c r="N636" s="277"/>
      <c r="O636" s="277"/>
      <c r="P636" s="277"/>
      <c r="Q636" s="277"/>
      <c r="R636" s="277"/>
      <c r="S636" s="277"/>
      <c r="T636" s="277"/>
      <c r="U636" s="277"/>
      <c r="V636" s="277"/>
      <c r="W636" s="277"/>
      <c r="X636" s="277"/>
      <c r="Y636" s="277"/>
      <c r="Z636" s="277"/>
      <c r="AA636" s="277"/>
      <c r="AB636" s="277"/>
      <c r="AC636" s="277"/>
      <c r="AD636" s="277"/>
      <c r="AE636" s="277"/>
      <c r="AF636" s="277"/>
      <c r="AG636" s="277"/>
      <c r="AH636" s="277"/>
      <c r="AI636" s="277"/>
      <c r="AJ636" s="277"/>
      <c r="AK636" s="277"/>
      <c r="AL636" s="277"/>
      <c r="AM636" s="277"/>
      <c r="AN636" s="277"/>
      <c r="AO636" s="277"/>
      <c r="AP636" s="277"/>
      <c r="AQ636" s="277"/>
      <c r="AR636" s="277"/>
      <c r="AS636" s="277"/>
      <c r="AT636" s="277"/>
      <c r="AU636" s="277"/>
      <c r="AV636" s="277"/>
      <c r="AW636" s="277"/>
      <c r="AX636" s="277"/>
      <c r="AY636" s="277"/>
      <c r="AZ636" s="277"/>
      <c r="BA636" s="277"/>
      <c r="BB636" s="277"/>
      <c r="BC636" s="277"/>
      <c r="BD636" s="277"/>
      <c r="BE636" s="277"/>
      <c r="BF636" s="277"/>
      <c r="BG636" s="277"/>
      <c r="BH636" s="277"/>
      <c r="BI636" s="277"/>
      <c r="BJ636" s="277"/>
      <c r="BK636" s="277"/>
      <c r="BL636" s="277"/>
      <c r="BM636" s="277"/>
      <c r="BN636" s="277"/>
      <c r="BO636" s="277"/>
      <c r="BP636" s="277"/>
      <c r="BQ636" s="277"/>
      <c r="BR636" s="277"/>
      <c r="BS636" s="277"/>
      <c r="BT636" s="277"/>
      <c r="BU636" s="277"/>
      <c r="BV636" s="277"/>
      <c r="BW636" s="277"/>
      <c r="BX636" s="277"/>
      <c r="BY636" s="277"/>
      <c r="BZ636" s="277"/>
      <c r="CA636" s="277"/>
      <c r="CB636" s="277"/>
      <c r="CC636" s="277"/>
      <c r="CD636" s="277"/>
      <c r="CE636" s="277"/>
      <c r="CF636" s="277"/>
      <c r="CG636" s="277"/>
      <c r="CH636" s="277"/>
      <c r="CI636" s="277"/>
      <c r="CJ636" s="277"/>
      <c r="CK636" s="277"/>
      <c r="CL636" s="277"/>
      <c r="CM636" s="277"/>
      <c r="CN636" s="277"/>
      <c r="CO636" s="277"/>
      <c r="CP636" s="277"/>
      <c r="CQ636" s="277"/>
      <c r="CR636" s="277"/>
      <c r="CS636" s="277"/>
      <c r="CT636" s="277"/>
      <c r="CU636" s="277"/>
      <c r="CV636" s="277"/>
      <c r="CW636" s="277"/>
      <c r="CX636" s="277"/>
      <c r="CY636" s="277"/>
      <c r="CZ636" s="277"/>
      <c r="DA636" s="277"/>
      <c r="DB636" s="277"/>
    </row>
    <row r="637" spans="1:106" s="293" customFormat="1" ht="25.5">
      <c r="A637" s="271"/>
      <c r="B637" s="271"/>
      <c r="C637" s="271" t="s">
        <v>6680</v>
      </c>
      <c r="D637" s="271" t="s">
        <v>5392</v>
      </c>
      <c r="E637" s="271" t="s">
        <v>6681</v>
      </c>
      <c r="F637" s="271" t="s">
        <v>6682</v>
      </c>
      <c r="G637" s="282" t="s">
        <v>989</v>
      </c>
      <c r="H637" s="282">
        <v>200</v>
      </c>
      <c r="I637" s="271"/>
      <c r="J637" s="271"/>
      <c r="K637" s="272">
        <v>43361</v>
      </c>
      <c r="L637" s="271" t="s">
        <v>6683</v>
      </c>
      <c r="M637" s="271"/>
      <c r="N637" s="277"/>
      <c r="O637" s="277"/>
      <c r="P637" s="277"/>
      <c r="Q637" s="277"/>
      <c r="R637" s="277"/>
      <c r="S637" s="277"/>
      <c r="T637" s="277"/>
      <c r="U637" s="277"/>
      <c r="V637" s="277"/>
      <c r="W637" s="277"/>
      <c r="X637" s="277"/>
      <c r="Y637" s="277"/>
      <c r="Z637" s="277"/>
      <c r="AA637" s="277"/>
      <c r="AB637" s="277"/>
      <c r="AC637" s="277"/>
      <c r="AD637" s="277"/>
      <c r="AE637" s="277"/>
      <c r="AF637" s="277"/>
      <c r="AG637" s="277"/>
      <c r="AH637" s="277"/>
      <c r="AI637" s="277"/>
      <c r="AJ637" s="277"/>
      <c r="AK637" s="277"/>
      <c r="AL637" s="277"/>
      <c r="AM637" s="277"/>
      <c r="AN637" s="277"/>
      <c r="AO637" s="277"/>
      <c r="AP637" s="277"/>
      <c r="AQ637" s="277"/>
      <c r="AR637" s="277"/>
      <c r="AS637" s="277"/>
      <c r="AT637" s="277"/>
      <c r="AU637" s="277"/>
      <c r="AV637" s="277"/>
      <c r="AW637" s="277"/>
      <c r="AX637" s="277"/>
      <c r="AY637" s="277"/>
      <c r="AZ637" s="277"/>
      <c r="BA637" s="277"/>
      <c r="BB637" s="277"/>
      <c r="BC637" s="277"/>
      <c r="BD637" s="277"/>
      <c r="BE637" s="277"/>
      <c r="BF637" s="277"/>
      <c r="BG637" s="277"/>
      <c r="BH637" s="277"/>
      <c r="BI637" s="277"/>
      <c r="BJ637" s="277"/>
      <c r="BK637" s="277"/>
      <c r="BL637" s="277"/>
      <c r="BM637" s="277"/>
      <c r="BN637" s="277"/>
      <c r="BO637" s="277"/>
      <c r="BP637" s="277"/>
      <c r="BQ637" s="277"/>
      <c r="BR637" s="277"/>
      <c r="BS637" s="277"/>
      <c r="BT637" s="277"/>
      <c r="BU637" s="277"/>
      <c r="BV637" s="277"/>
      <c r="BW637" s="277"/>
      <c r="BX637" s="277"/>
      <c r="BY637" s="277"/>
      <c r="BZ637" s="277"/>
      <c r="CA637" s="277"/>
      <c r="CB637" s="277"/>
      <c r="CC637" s="277"/>
      <c r="CD637" s="277"/>
      <c r="CE637" s="277"/>
      <c r="CF637" s="277"/>
      <c r="CG637" s="277"/>
      <c r="CH637" s="277"/>
      <c r="CI637" s="277"/>
      <c r="CJ637" s="277"/>
      <c r="CK637" s="277"/>
      <c r="CL637" s="277"/>
      <c r="CM637" s="277"/>
      <c r="CN637" s="277"/>
      <c r="CO637" s="277"/>
      <c r="CP637" s="277"/>
      <c r="CQ637" s="277"/>
      <c r="CR637" s="277"/>
      <c r="CS637" s="277"/>
      <c r="CT637" s="277"/>
      <c r="CU637" s="277"/>
      <c r="CV637" s="277"/>
      <c r="CW637" s="277"/>
      <c r="CX637" s="277"/>
      <c r="CY637" s="277"/>
      <c r="CZ637" s="277"/>
      <c r="DA637" s="277"/>
      <c r="DB637" s="277"/>
    </row>
    <row r="638" spans="1:106" s="293" customFormat="1" ht="25.5">
      <c r="A638" s="271"/>
      <c r="B638" s="271"/>
      <c r="C638" s="271" t="s">
        <v>6684</v>
      </c>
      <c r="D638" s="271"/>
      <c r="E638" s="271"/>
      <c r="F638" s="271"/>
      <c r="G638" s="282" t="s">
        <v>977</v>
      </c>
      <c r="H638" s="282">
        <v>3000</v>
      </c>
      <c r="I638" s="271"/>
      <c r="J638" s="271"/>
      <c r="K638" s="271"/>
      <c r="L638" s="271"/>
      <c r="M638" s="271"/>
      <c r="N638" s="277"/>
      <c r="O638" s="277"/>
      <c r="P638" s="277"/>
      <c r="Q638" s="277"/>
      <c r="R638" s="277"/>
      <c r="S638" s="277"/>
      <c r="T638" s="277"/>
      <c r="U638" s="277"/>
      <c r="V638" s="277"/>
      <c r="W638" s="277"/>
      <c r="X638" s="277"/>
      <c r="Y638" s="277"/>
      <c r="Z638" s="277"/>
      <c r="AA638" s="277"/>
      <c r="AB638" s="277"/>
      <c r="AC638" s="277"/>
      <c r="AD638" s="277"/>
      <c r="AE638" s="277"/>
      <c r="AF638" s="277"/>
      <c r="AG638" s="277"/>
      <c r="AH638" s="277"/>
      <c r="AI638" s="277"/>
      <c r="AJ638" s="277"/>
      <c r="AK638" s="277"/>
      <c r="AL638" s="277"/>
      <c r="AM638" s="277"/>
      <c r="AN638" s="277"/>
      <c r="AO638" s="277"/>
      <c r="AP638" s="277"/>
      <c r="AQ638" s="277"/>
      <c r="AR638" s="277"/>
      <c r="AS638" s="277"/>
      <c r="AT638" s="277"/>
      <c r="AU638" s="277"/>
      <c r="AV638" s="277"/>
      <c r="AW638" s="277"/>
      <c r="AX638" s="277"/>
      <c r="AY638" s="277"/>
      <c r="AZ638" s="277"/>
      <c r="BA638" s="277"/>
      <c r="BB638" s="277"/>
      <c r="BC638" s="277"/>
      <c r="BD638" s="277"/>
      <c r="BE638" s="277"/>
      <c r="BF638" s="277"/>
      <c r="BG638" s="277"/>
      <c r="BH638" s="277"/>
      <c r="BI638" s="277"/>
      <c r="BJ638" s="277"/>
      <c r="BK638" s="277"/>
      <c r="BL638" s="277"/>
      <c r="BM638" s="277"/>
      <c r="BN638" s="277"/>
      <c r="BO638" s="277"/>
      <c r="BP638" s="277"/>
      <c r="BQ638" s="277"/>
      <c r="BR638" s="277"/>
      <c r="BS638" s="277"/>
      <c r="BT638" s="277"/>
      <c r="BU638" s="277"/>
      <c r="BV638" s="277"/>
      <c r="BW638" s="277"/>
      <c r="BX638" s="277"/>
      <c r="BY638" s="277"/>
      <c r="BZ638" s="277"/>
      <c r="CA638" s="277"/>
      <c r="CB638" s="277"/>
      <c r="CC638" s="277"/>
      <c r="CD638" s="277"/>
      <c r="CE638" s="277"/>
      <c r="CF638" s="277"/>
      <c r="CG638" s="277"/>
      <c r="CH638" s="277"/>
      <c r="CI638" s="277"/>
      <c r="CJ638" s="277"/>
      <c r="CK638" s="277"/>
      <c r="CL638" s="277"/>
      <c r="CM638" s="277"/>
      <c r="CN638" s="277"/>
      <c r="CO638" s="277"/>
      <c r="CP638" s="277"/>
      <c r="CQ638" s="277"/>
      <c r="CR638" s="277"/>
      <c r="CS638" s="277"/>
      <c r="CT638" s="277"/>
      <c r="CU638" s="277"/>
      <c r="CV638" s="277"/>
      <c r="CW638" s="277"/>
      <c r="CX638" s="277"/>
      <c r="CY638" s="277"/>
      <c r="CZ638" s="277"/>
      <c r="DA638" s="277"/>
      <c r="DB638" s="277"/>
    </row>
    <row r="639" spans="1:106" s="293" customFormat="1" ht="25.5">
      <c r="A639" s="271"/>
      <c r="B639" s="271"/>
      <c r="C639" s="271" t="s">
        <v>6685</v>
      </c>
      <c r="D639" s="271" t="s">
        <v>6686</v>
      </c>
      <c r="E639" s="271" t="s">
        <v>6687</v>
      </c>
      <c r="F639" s="271" t="s">
        <v>6688</v>
      </c>
      <c r="G639" s="282" t="s">
        <v>989</v>
      </c>
      <c r="H639" s="282">
        <v>513</v>
      </c>
      <c r="I639" s="271"/>
      <c r="J639" s="271"/>
      <c r="K639" s="272">
        <v>43361</v>
      </c>
      <c r="L639" s="271" t="s">
        <v>6689</v>
      </c>
      <c r="M639" s="271"/>
      <c r="N639" s="277"/>
      <c r="O639" s="277"/>
      <c r="P639" s="277"/>
      <c r="Q639" s="277"/>
      <c r="R639" s="277"/>
      <c r="S639" s="277"/>
      <c r="T639" s="277"/>
      <c r="U639" s="277"/>
      <c r="V639" s="277"/>
      <c r="W639" s="277"/>
      <c r="X639" s="277"/>
      <c r="Y639" s="277"/>
      <c r="Z639" s="277"/>
      <c r="AA639" s="277"/>
      <c r="AB639" s="277"/>
      <c r="AC639" s="277"/>
      <c r="AD639" s="277"/>
      <c r="AE639" s="277"/>
      <c r="AF639" s="277"/>
      <c r="AG639" s="277"/>
      <c r="AH639" s="277"/>
      <c r="AI639" s="277"/>
      <c r="AJ639" s="277"/>
      <c r="AK639" s="277"/>
      <c r="AL639" s="277"/>
      <c r="AM639" s="277"/>
      <c r="AN639" s="277"/>
      <c r="AO639" s="277"/>
      <c r="AP639" s="277"/>
      <c r="AQ639" s="277"/>
      <c r="AR639" s="277"/>
      <c r="AS639" s="277"/>
      <c r="AT639" s="277"/>
      <c r="AU639" s="277"/>
      <c r="AV639" s="277"/>
      <c r="AW639" s="277"/>
      <c r="AX639" s="277"/>
      <c r="AY639" s="277"/>
      <c r="AZ639" s="277"/>
      <c r="BA639" s="277"/>
      <c r="BB639" s="277"/>
      <c r="BC639" s="277"/>
      <c r="BD639" s="277"/>
      <c r="BE639" s="277"/>
      <c r="BF639" s="277"/>
      <c r="BG639" s="277"/>
      <c r="BH639" s="277"/>
      <c r="BI639" s="277"/>
      <c r="BJ639" s="277"/>
      <c r="BK639" s="277"/>
      <c r="BL639" s="277"/>
      <c r="BM639" s="277"/>
      <c r="BN639" s="277"/>
      <c r="BO639" s="277"/>
      <c r="BP639" s="277"/>
      <c r="BQ639" s="277"/>
      <c r="BR639" s="277"/>
      <c r="BS639" s="277"/>
      <c r="BT639" s="277"/>
      <c r="BU639" s="277"/>
      <c r="BV639" s="277"/>
      <c r="BW639" s="277"/>
      <c r="BX639" s="277"/>
      <c r="BY639" s="277"/>
      <c r="BZ639" s="277"/>
      <c r="CA639" s="277"/>
      <c r="CB639" s="277"/>
      <c r="CC639" s="277"/>
      <c r="CD639" s="277"/>
      <c r="CE639" s="277"/>
      <c r="CF639" s="277"/>
      <c r="CG639" s="277"/>
      <c r="CH639" s="277"/>
      <c r="CI639" s="277"/>
      <c r="CJ639" s="277"/>
      <c r="CK639" s="277"/>
      <c r="CL639" s="277"/>
      <c r="CM639" s="277"/>
      <c r="CN639" s="277"/>
      <c r="CO639" s="277"/>
      <c r="CP639" s="277"/>
      <c r="CQ639" s="277"/>
      <c r="CR639" s="277"/>
      <c r="CS639" s="277"/>
      <c r="CT639" s="277"/>
      <c r="CU639" s="277"/>
      <c r="CV639" s="277"/>
      <c r="CW639" s="277"/>
      <c r="CX639" s="277"/>
      <c r="CY639" s="277"/>
      <c r="CZ639" s="277"/>
      <c r="DA639" s="277"/>
      <c r="DB639" s="277"/>
    </row>
    <row r="640" spans="1:106" s="293" customFormat="1" ht="25.5">
      <c r="A640" s="271"/>
      <c r="B640" s="271"/>
      <c r="C640" s="271" t="s">
        <v>6690</v>
      </c>
      <c r="D640" s="271" t="s">
        <v>5479</v>
      </c>
      <c r="E640" s="271" t="s">
        <v>6691</v>
      </c>
      <c r="F640" s="271" t="s">
        <v>6692</v>
      </c>
      <c r="G640" s="282" t="s">
        <v>989</v>
      </c>
      <c r="H640" s="282">
        <v>200</v>
      </c>
      <c r="I640" s="271"/>
      <c r="J640" s="271"/>
      <c r="K640" s="272">
        <v>43361</v>
      </c>
      <c r="L640" s="271" t="s">
        <v>6693</v>
      </c>
      <c r="M640" s="271"/>
      <c r="N640" s="277"/>
      <c r="O640" s="277"/>
      <c r="P640" s="277"/>
      <c r="Q640" s="277"/>
      <c r="R640" s="277"/>
      <c r="S640" s="277"/>
      <c r="T640" s="277"/>
      <c r="U640" s="277"/>
      <c r="V640" s="277"/>
      <c r="W640" s="277"/>
      <c r="X640" s="277"/>
      <c r="Y640" s="277"/>
      <c r="Z640" s="277"/>
      <c r="AA640" s="277"/>
      <c r="AB640" s="277"/>
      <c r="AC640" s="277"/>
      <c r="AD640" s="277"/>
      <c r="AE640" s="277"/>
      <c r="AF640" s="277"/>
      <c r="AG640" s="277"/>
      <c r="AH640" s="277"/>
      <c r="AI640" s="277"/>
      <c r="AJ640" s="277"/>
      <c r="AK640" s="277"/>
      <c r="AL640" s="277"/>
      <c r="AM640" s="277"/>
      <c r="AN640" s="277"/>
      <c r="AO640" s="277"/>
      <c r="AP640" s="277"/>
      <c r="AQ640" s="277"/>
      <c r="AR640" s="277"/>
      <c r="AS640" s="277"/>
      <c r="AT640" s="277"/>
      <c r="AU640" s="277"/>
      <c r="AV640" s="277"/>
      <c r="AW640" s="277"/>
      <c r="AX640" s="277"/>
      <c r="AY640" s="277"/>
      <c r="AZ640" s="277"/>
      <c r="BA640" s="277"/>
      <c r="BB640" s="277"/>
      <c r="BC640" s="277"/>
      <c r="BD640" s="277"/>
      <c r="BE640" s="277"/>
      <c r="BF640" s="277"/>
      <c r="BG640" s="277"/>
      <c r="BH640" s="277"/>
      <c r="BI640" s="277"/>
      <c r="BJ640" s="277"/>
      <c r="BK640" s="277"/>
      <c r="BL640" s="277"/>
      <c r="BM640" s="277"/>
      <c r="BN640" s="277"/>
      <c r="BO640" s="277"/>
      <c r="BP640" s="277"/>
      <c r="BQ640" s="277"/>
      <c r="BR640" s="277"/>
      <c r="BS640" s="277"/>
      <c r="BT640" s="277"/>
      <c r="BU640" s="277"/>
      <c r="BV640" s="277"/>
      <c r="BW640" s="277"/>
      <c r="BX640" s="277"/>
      <c r="BY640" s="277"/>
      <c r="BZ640" s="277"/>
      <c r="CA640" s="277"/>
      <c r="CB640" s="277"/>
      <c r="CC640" s="277"/>
      <c r="CD640" s="277"/>
      <c r="CE640" s="277"/>
      <c r="CF640" s="277"/>
      <c r="CG640" s="277"/>
      <c r="CH640" s="277"/>
      <c r="CI640" s="277"/>
      <c r="CJ640" s="277"/>
      <c r="CK640" s="277"/>
      <c r="CL640" s="277"/>
      <c r="CM640" s="277"/>
      <c r="CN640" s="277"/>
      <c r="CO640" s="277"/>
      <c r="CP640" s="277"/>
      <c r="CQ640" s="277"/>
      <c r="CR640" s="277"/>
      <c r="CS640" s="277"/>
      <c r="CT640" s="277"/>
      <c r="CU640" s="277"/>
      <c r="CV640" s="277"/>
      <c r="CW640" s="277"/>
      <c r="CX640" s="277"/>
      <c r="CY640" s="277"/>
      <c r="CZ640" s="277"/>
      <c r="DA640" s="277"/>
      <c r="DB640" s="277"/>
    </row>
    <row r="641" spans="1:106" s="293" customFormat="1" ht="12.75">
      <c r="A641" s="271"/>
      <c r="B641" s="271"/>
      <c r="C641" s="271"/>
      <c r="D641" s="271"/>
      <c r="E641" s="271"/>
      <c r="F641" s="271"/>
      <c r="G641" s="282" t="s">
        <v>977</v>
      </c>
      <c r="H641" s="282">
        <v>3000</v>
      </c>
      <c r="I641" s="271"/>
      <c r="J641" s="271"/>
      <c r="K641" s="271"/>
      <c r="L641" s="271"/>
      <c r="M641" s="271"/>
      <c r="N641" s="277"/>
      <c r="O641" s="277"/>
      <c r="P641" s="277"/>
      <c r="Q641" s="277"/>
      <c r="R641" s="277"/>
      <c r="S641" s="277"/>
      <c r="T641" s="277"/>
      <c r="U641" s="277"/>
      <c r="V641" s="277"/>
      <c r="W641" s="277"/>
      <c r="X641" s="277"/>
      <c r="Y641" s="277"/>
      <c r="Z641" s="277"/>
      <c r="AA641" s="277"/>
      <c r="AB641" s="277"/>
      <c r="AC641" s="277"/>
      <c r="AD641" s="277"/>
      <c r="AE641" s="277"/>
      <c r="AF641" s="277"/>
      <c r="AG641" s="277"/>
      <c r="AH641" s="277"/>
      <c r="AI641" s="277"/>
      <c r="AJ641" s="277"/>
      <c r="AK641" s="277"/>
      <c r="AL641" s="277"/>
      <c r="AM641" s="277"/>
      <c r="AN641" s="277"/>
      <c r="AO641" s="277"/>
      <c r="AP641" s="277"/>
      <c r="AQ641" s="277"/>
      <c r="AR641" s="277"/>
      <c r="AS641" s="277"/>
      <c r="AT641" s="277"/>
      <c r="AU641" s="277"/>
      <c r="AV641" s="277"/>
      <c r="AW641" s="277"/>
      <c r="AX641" s="277"/>
      <c r="AY641" s="277"/>
      <c r="AZ641" s="277"/>
      <c r="BA641" s="277"/>
      <c r="BB641" s="277"/>
      <c r="BC641" s="277"/>
      <c r="BD641" s="277"/>
      <c r="BE641" s="277"/>
      <c r="BF641" s="277"/>
      <c r="BG641" s="277"/>
      <c r="BH641" s="277"/>
      <c r="BI641" s="277"/>
      <c r="BJ641" s="277"/>
      <c r="BK641" s="277"/>
      <c r="BL641" s="277"/>
      <c r="BM641" s="277"/>
      <c r="BN641" s="277"/>
      <c r="BO641" s="277"/>
      <c r="BP641" s="277"/>
      <c r="BQ641" s="277"/>
      <c r="BR641" s="277"/>
      <c r="BS641" s="277"/>
      <c r="BT641" s="277"/>
      <c r="BU641" s="277"/>
      <c r="BV641" s="277"/>
      <c r="BW641" s="277"/>
      <c r="BX641" s="277"/>
      <c r="BY641" s="277"/>
      <c r="BZ641" s="277"/>
      <c r="CA641" s="277"/>
      <c r="CB641" s="277"/>
      <c r="CC641" s="277"/>
      <c r="CD641" s="277"/>
      <c r="CE641" s="277"/>
      <c r="CF641" s="277"/>
      <c r="CG641" s="277"/>
      <c r="CH641" s="277"/>
      <c r="CI641" s="277"/>
      <c r="CJ641" s="277"/>
      <c r="CK641" s="277"/>
      <c r="CL641" s="277"/>
      <c r="CM641" s="277"/>
      <c r="CN641" s="277"/>
      <c r="CO641" s="277"/>
      <c r="CP641" s="277"/>
      <c r="CQ641" s="277"/>
      <c r="CR641" s="277"/>
      <c r="CS641" s="277"/>
      <c r="CT641" s="277"/>
      <c r="CU641" s="277"/>
      <c r="CV641" s="277"/>
      <c r="CW641" s="277"/>
      <c r="CX641" s="277"/>
      <c r="CY641" s="277"/>
      <c r="CZ641" s="277"/>
      <c r="DA641" s="277"/>
      <c r="DB641" s="277"/>
    </row>
    <row r="642" spans="1:106" s="293" customFormat="1" ht="25.5">
      <c r="A642" s="271"/>
      <c r="B642" s="271"/>
      <c r="C642" s="271" t="s">
        <v>6694</v>
      </c>
      <c r="D642" s="271" t="s">
        <v>5479</v>
      </c>
      <c r="E642" s="271" t="s">
        <v>6695</v>
      </c>
      <c r="F642" s="271" t="s">
        <v>6696</v>
      </c>
      <c r="G642" s="282" t="s">
        <v>989</v>
      </c>
      <c r="H642" s="282">
        <v>200</v>
      </c>
      <c r="I642" s="271"/>
      <c r="J642" s="271"/>
      <c r="K642" s="272">
        <v>43361</v>
      </c>
      <c r="L642" s="271" t="s">
        <v>6697</v>
      </c>
      <c r="M642" s="271"/>
      <c r="N642" s="277"/>
      <c r="O642" s="277"/>
      <c r="P642" s="277"/>
      <c r="Q642" s="277"/>
      <c r="R642" s="277"/>
      <c r="S642" s="277"/>
      <c r="T642" s="277"/>
      <c r="U642" s="277"/>
      <c r="V642" s="277"/>
      <c r="W642" s="277"/>
      <c r="X642" s="277"/>
      <c r="Y642" s="277"/>
      <c r="Z642" s="277"/>
      <c r="AA642" s="277"/>
      <c r="AB642" s="277"/>
      <c r="AC642" s="277"/>
      <c r="AD642" s="277"/>
      <c r="AE642" s="277"/>
      <c r="AF642" s="277"/>
      <c r="AG642" s="277"/>
      <c r="AH642" s="277"/>
      <c r="AI642" s="277"/>
      <c r="AJ642" s="277"/>
      <c r="AK642" s="277"/>
      <c r="AL642" s="277"/>
      <c r="AM642" s="277"/>
      <c r="AN642" s="277"/>
      <c r="AO642" s="277"/>
      <c r="AP642" s="277"/>
      <c r="AQ642" s="277"/>
      <c r="AR642" s="277"/>
      <c r="AS642" s="277"/>
      <c r="AT642" s="277"/>
      <c r="AU642" s="277"/>
      <c r="AV642" s="277"/>
      <c r="AW642" s="277"/>
      <c r="AX642" s="277"/>
      <c r="AY642" s="277"/>
      <c r="AZ642" s="277"/>
      <c r="BA642" s="277"/>
      <c r="BB642" s="277"/>
      <c r="BC642" s="277"/>
      <c r="BD642" s="277"/>
      <c r="BE642" s="277"/>
      <c r="BF642" s="277"/>
      <c r="BG642" s="277"/>
      <c r="BH642" s="277"/>
      <c r="BI642" s="277"/>
      <c r="BJ642" s="277"/>
      <c r="BK642" s="277"/>
      <c r="BL642" s="277"/>
      <c r="BM642" s="277"/>
      <c r="BN642" s="277"/>
      <c r="BO642" s="277"/>
      <c r="BP642" s="277"/>
      <c r="BQ642" s="277"/>
      <c r="BR642" s="277"/>
      <c r="BS642" s="277"/>
      <c r="BT642" s="277"/>
      <c r="BU642" s="277"/>
      <c r="BV642" s="277"/>
      <c r="BW642" s="277"/>
      <c r="BX642" s="277"/>
      <c r="BY642" s="277"/>
      <c r="BZ642" s="277"/>
      <c r="CA642" s="277"/>
      <c r="CB642" s="277"/>
      <c r="CC642" s="277"/>
      <c r="CD642" s="277"/>
      <c r="CE642" s="277"/>
      <c r="CF642" s="277"/>
      <c r="CG642" s="277"/>
      <c r="CH642" s="277"/>
      <c r="CI642" s="277"/>
      <c r="CJ642" s="277"/>
      <c r="CK642" s="277"/>
      <c r="CL642" s="277"/>
      <c r="CM642" s="277"/>
      <c r="CN642" s="277"/>
      <c r="CO642" s="277"/>
      <c r="CP642" s="277"/>
      <c r="CQ642" s="277"/>
      <c r="CR642" s="277"/>
      <c r="CS642" s="277"/>
      <c r="CT642" s="277"/>
      <c r="CU642" s="277"/>
      <c r="CV642" s="277"/>
      <c r="CW642" s="277"/>
      <c r="CX642" s="277"/>
      <c r="CY642" s="277"/>
      <c r="CZ642" s="277"/>
      <c r="DA642" s="277"/>
      <c r="DB642" s="277"/>
    </row>
    <row r="643" spans="1:106" s="293" customFormat="1" ht="12.75">
      <c r="A643" s="271"/>
      <c r="B643" s="271"/>
      <c r="C643" s="271"/>
      <c r="D643" s="271"/>
      <c r="E643" s="271"/>
      <c r="F643" s="271"/>
      <c r="G643" s="282" t="s">
        <v>977</v>
      </c>
      <c r="H643" s="282">
        <v>3000</v>
      </c>
      <c r="I643" s="271"/>
      <c r="J643" s="271"/>
      <c r="K643" s="271"/>
      <c r="L643" s="271"/>
      <c r="M643" s="271"/>
      <c r="N643" s="277"/>
      <c r="O643" s="277"/>
      <c r="P643" s="277"/>
      <c r="Q643" s="277"/>
      <c r="R643" s="277"/>
      <c r="S643" s="277"/>
      <c r="T643" s="277"/>
      <c r="U643" s="277"/>
      <c r="V643" s="277"/>
      <c r="W643" s="277"/>
      <c r="X643" s="277"/>
      <c r="Y643" s="277"/>
      <c r="Z643" s="277"/>
      <c r="AA643" s="277"/>
      <c r="AB643" s="277"/>
      <c r="AC643" s="277"/>
      <c r="AD643" s="277"/>
      <c r="AE643" s="277"/>
      <c r="AF643" s="277"/>
      <c r="AG643" s="277"/>
      <c r="AH643" s="277"/>
      <c r="AI643" s="277"/>
      <c r="AJ643" s="277"/>
      <c r="AK643" s="277"/>
      <c r="AL643" s="277"/>
      <c r="AM643" s="277"/>
      <c r="AN643" s="277"/>
      <c r="AO643" s="277"/>
      <c r="AP643" s="277"/>
      <c r="AQ643" s="277"/>
      <c r="AR643" s="277"/>
      <c r="AS643" s="277"/>
      <c r="AT643" s="277"/>
      <c r="AU643" s="277"/>
      <c r="AV643" s="277"/>
      <c r="AW643" s="277"/>
      <c r="AX643" s="277"/>
      <c r="AY643" s="277"/>
      <c r="AZ643" s="277"/>
      <c r="BA643" s="277"/>
      <c r="BB643" s="277"/>
      <c r="BC643" s="277"/>
      <c r="BD643" s="277"/>
      <c r="BE643" s="277"/>
      <c r="BF643" s="277"/>
      <c r="BG643" s="277"/>
      <c r="BH643" s="277"/>
      <c r="BI643" s="277"/>
      <c r="BJ643" s="277"/>
      <c r="BK643" s="277"/>
      <c r="BL643" s="277"/>
      <c r="BM643" s="277"/>
      <c r="BN643" s="277"/>
      <c r="BO643" s="277"/>
      <c r="BP643" s="277"/>
      <c r="BQ643" s="277"/>
      <c r="BR643" s="277"/>
      <c r="BS643" s="277"/>
      <c r="BT643" s="277"/>
      <c r="BU643" s="277"/>
      <c r="BV643" s="277"/>
      <c r="BW643" s="277"/>
      <c r="BX643" s="277"/>
      <c r="BY643" s="277"/>
      <c r="BZ643" s="277"/>
      <c r="CA643" s="277"/>
      <c r="CB643" s="277"/>
      <c r="CC643" s="277"/>
      <c r="CD643" s="277"/>
      <c r="CE643" s="277"/>
      <c r="CF643" s="277"/>
      <c r="CG643" s="277"/>
      <c r="CH643" s="277"/>
      <c r="CI643" s="277"/>
      <c r="CJ643" s="277"/>
      <c r="CK643" s="277"/>
      <c r="CL643" s="277"/>
      <c r="CM643" s="277"/>
      <c r="CN643" s="277"/>
      <c r="CO643" s="277"/>
      <c r="CP643" s="277"/>
      <c r="CQ643" s="277"/>
      <c r="CR643" s="277"/>
      <c r="CS643" s="277"/>
      <c r="CT643" s="277"/>
      <c r="CU643" s="277"/>
      <c r="CV643" s="277"/>
      <c r="CW643" s="277"/>
      <c r="CX643" s="277"/>
      <c r="CY643" s="277"/>
      <c r="CZ643" s="277"/>
      <c r="DA643" s="277"/>
      <c r="DB643" s="277"/>
    </row>
    <row r="644" spans="1:106" s="293" customFormat="1" ht="25.5">
      <c r="A644" s="271"/>
      <c r="B644" s="271"/>
      <c r="C644" s="271" t="s">
        <v>6698</v>
      </c>
      <c r="D644" s="271" t="s">
        <v>6269</v>
      </c>
      <c r="E644" s="271" t="s">
        <v>6699</v>
      </c>
      <c r="F644" s="282" t="s">
        <v>6700</v>
      </c>
      <c r="G644" s="282" t="s">
        <v>977</v>
      </c>
      <c r="H644" s="271">
        <v>6000</v>
      </c>
      <c r="I644" s="271"/>
      <c r="J644" s="271"/>
      <c r="K644" s="272">
        <v>43363</v>
      </c>
      <c r="L644" s="271" t="s">
        <v>6701</v>
      </c>
      <c r="M644" s="271"/>
      <c r="N644" s="277"/>
      <c r="O644" s="277"/>
      <c r="P644" s="277"/>
      <c r="Q644" s="277"/>
      <c r="R644" s="277"/>
      <c r="S644" s="277"/>
      <c r="T644" s="277"/>
      <c r="U644" s="277"/>
      <c r="V644" s="277"/>
      <c r="W644" s="277"/>
      <c r="X644" s="277"/>
      <c r="Y644" s="277"/>
      <c r="Z644" s="277"/>
      <c r="AA644" s="277"/>
      <c r="AB644" s="277"/>
      <c r="AC644" s="277"/>
      <c r="AD644" s="277"/>
      <c r="AE644" s="277"/>
      <c r="AF644" s="277"/>
      <c r="AG644" s="277"/>
      <c r="AH644" s="277"/>
      <c r="AI644" s="277"/>
      <c r="AJ644" s="277"/>
      <c r="AK644" s="277"/>
      <c r="AL644" s="277"/>
      <c r="AM644" s="277"/>
      <c r="AN644" s="277"/>
      <c r="AO644" s="277"/>
      <c r="AP644" s="277"/>
      <c r="AQ644" s="277"/>
      <c r="AR644" s="277"/>
      <c r="AS644" s="277"/>
      <c r="AT644" s="277"/>
      <c r="AU644" s="277"/>
      <c r="AV644" s="277"/>
      <c r="AW644" s="277"/>
      <c r="AX644" s="277"/>
      <c r="AY644" s="277"/>
      <c r="AZ644" s="277"/>
      <c r="BA644" s="277"/>
      <c r="BB644" s="277"/>
      <c r="BC644" s="277"/>
      <c r="BD644" s="277"/>
      <c r="BE644" s="277"/>
      <c r="BF644" s="277"/>
      <c r="BG644" s="277"/>
      <c r="BH644" s="277"/>
      <c r="BI644" s="277"/>
      <c r="BJ644" s="277"/>
      <c r="BK644" s="277"/>
      <c r="BL644" s="277"/>
      <c r="BM644" s="277"/>
      <c r="BN644" s="277"/>
      <c r="BO644" s="277"/>
      <c r="BP644" s="277"/>
      <c r="BQ644" s="277"/>
      <c r="BR644" s="277"/>
      <c r="BS644" s="277"/>
      <c r="BT644" s="277"/>
      <c r="BU644" s="277"/>
      <c r="BV644" s="277"/>
      <c r="BW644" s="277"/>
      <c r="BX644" s="277"/>
      <c r="BY644" s="277"/>
      <c r="BZ644" s="277"/>
      <c r="CA644" s="277"/>
      <c r="CB644" s="277"/>
      <c r="CC644" s="277"/>
      <c r="CD644" s="277"/>
      <c r="CE644" s="277"/>
      <c r="CF644" s="277"/>
      <c r="CG644" s="277"/>
      <c r="CH644" s="277"/>
      <c r="CI644" s="277"/>
      <c r="CJ644" s="277"/>
      <c r="CK644" s="277"/>
      <c r="CL644" s="277"/>
      <c r="CM644" s="277"/>
      <c r="CN644" s="277"/>
      <c r="CO644" s="277"/>
      <c r="CP644" s="277"/>
      <c r="CQ644" s="277"/>
      <c r="CR644" s="277"/>
      <c r="CS644" s="277"/>
      <c r="CT644" s="277"/>
      <c r="CU644" s="277"/>
      <c r="CV644" s="277"/>
      <c r="CW644" s="277"/>
      <c r="CX644" s="277"/>
      <c r="CY644" s="277"/>
      <c r="CZ644" s="277"/>
      <c r="DA644" s="277"/>
      <c r="DB644" s="277"/>
    </row>
    <row r="645" spans="1:106" s="293" customFormat="1" ht="25.5">
      <c r="A645" s="271"/>
      <c r="B645" s="271"/>
      <c r="C645" s="271" t="s">
        <v>6702</v>
      </c>
      <c r="D645" s="271" t="s">
        <v>3442</v>
      </c>
      <c r="E645" s="271" t="s">
        <v>6681</v>
      </c>
      <c r="F645" s="282" t="s">
        <v>6703</v>
      </c>
      <c r="G645" s="282" t="s">
        <v>977</v>
      </c>
      <c r="H645" s="271">
        <v>2200</v>
      </c>
      <c r="I645" s="271"/>
      <c r="J645" s="271"/>
      <c r="K645" s="272">
        <v>43364</v>
      </c>
      <c r="L645" s="271" t="s">
        <v>6704</v>
      </c>
      <c r="M645" s="271"/>
      <c r="N645" s="277"/>
      <c r="O645" s="277"/>
      <c r="P645" s="277"/>
      <c r="Q645" s="277"/>
      <c r="R645" s="277"/>
      <c r="S645" s="277"/>
      <c r="T645" s="277"/>
      <c r="U645" s="277"/>
      <c r="V645" s="277"/>
      <c r="W645" s="277"/>
      <c r="X645" s="277"/>
      <c r="Y645" s="277"/>
      <c r="Z645" s="277"/>
      <c r="AA645" s="277"/>
      <c r="AB645" s="277"/>
      <c r="AC645" s="277"/>
      <c r="AD645" s="277"/>
      <c r="AE645" s="277"/>
      <c r="AF645" s="277"/>
      <c r="AG645" s="277"/>
      <c r="AH645" s="277"/>
      <c r="AI645" s="277"/>
      <c r="AJ645" s="277"/>
      <c r="AK645" s="277"/>
      <c r="AL645" s="277"/>
      <c r="AM645" s="277"/>
      <c r="AN645" s="277"/>
      <c r="AO645" s="277"/>
      <c r="AP645" s="277"/>
      <c r="AQ645" s="277"/>
      <c r="AR645" s="277"/>
      <c r="AS645" s="277"/>
      <c r="AT645" s="277"/>
      <c r="AU645" s="277"/>
      <c r="AV645" s="277"/>
      <c r="AW645" s="277"/>
      <c r="AX645" s="277"/>
      <c r="AY645" s="277"/>
      <c r="AZ645" s="277"/>
      <c r="BA645" s="277"/>
      <c r="BB645" s="277"/>
      <c r="BC645" s="277"/>
      <c r="BD645" s="277"/>
      <c r="BE645" s="277"/>
      <c r="BF645" s="277"/>
      <c r="BG645" s="277"/>
      <c r="BH645" s="277"/>
      <c r="BI645" s="277"/>
      <c r="BJ645" s="277"/>
      <c r="BK645" s="277"/>
      <c r="BL645" s="277"/>
      <c r="BM645" s="277"/>
      <c r="BN645" s="277"/>
      <c r="BO645" s="277"/>
      <c r="BP645" s="277"/>
      <c r="BQ645" s="277"/>
      <c r="BR645" s="277"/>
      <c r="BS645" s="277"/>
      <c r="BT645" s="277"/>
      <c r="BU645" s="277"/>
      <c r="BV645" s="277"/>
      <c r="BW645" s="277"/>
      <c r="BX645" s="277"/>
      <c r="BY645" s="277"/>
      <c r="BZ645" s="277"/>
      <c r="CA645" s="277"/>
      <c r="CB645" s="277"/>
      <c r="CC645" s="277"/>
      <c r="CD645" s="277"/>
      <c r="CE645" s="277"/>
      <c r="CF645" s="277"/>
      <c r="CG645" s="277"/>
      <c r="CH645" s="277"/>
      <c r="CI645" s="277"/>
      <c r="CJ645" s="277"/>
      <c r="CK645" s="277"/>
      <c r="CL645" s="277"/>
      <c r="CM645" s="277"/>
      <c r="CN645" s="277"/>
      <c r="CO645" s="277"/>
      <c r="CP645" s="277"/>
      <c r="CQ645" s="277"/>
      <c r="CR645" s="277"/>
      <c r="CS645" s="277"/>
      <c r="CT645" s="277"/>
      <c r="CU645" s="277"/>
      <c r="CV645" s="277"/>
      <c r="CW645" s="277"/>
      <c r="CX645" s="277"/>
      <c r="CY645" s="277"/>
      <c r="CZ645" s="277"/>
      <c r="DA645" s="277"/>
      <c r="DB645" s="277"/>
    </row>
    <row r="646" spans="1:106" s="293" customFormat="1" ht="25.5">
      <c r="A646" s="271"/>
      <c r="B646" s="271"/>
      <c r="C646" s="271" t="s">
        <v>6705</v>
      </c>
      <c r="D646" s="271" t="s">
        <v>5622</v>
      </c>
      <c r="E646" s="271" t="s">
        <v>6706</v>
      </c>
      <c r="F646" s="282" t="s">
        <v>6707</v>
      </c>
      <c r="G646" s="282" t="s">
        <v>321</v>
      </c>
      <c r="H646" s="271">
        <v>4000</v>
      </c>
      <c r="I646" s="271"/>
      <c r="J646" s="271"/>
      <c r="K646" s="272">
        <v>43364</v>
      </c>
      <c r="L646" s="271" t="s">
        <v>6708</v>
      </c>
      <c r="M646" s="271"/>
      <c r="N646" s="277"/>
      <c r="O646" s="277"/>
      <c r="P646" s="277"/>
      <c r="Q646" s="277"/>
      <c r="R646" s="277"/>
      <c r="S646" s="277"/>
      <c r="T646" s="277"/>
      <c r="U646" s="277"/>
      <c r="V646" s="277"/>
      <c r="W646" s="277"/>
      <c r="X646" s="277"/>
      <c r="Y646" s="277"/>
      <c r="Z646" s="277"/>
      <c r="AA646" s="277"/>
      <c r="AB646" s="277"/>
      <c r="AC646" s="277"/>
      <c r="AD646" s="277"/>
      <c r="AE646" s="277"/>
      <c r="AF646" s="277"/>
      <c r="AG646" s="277"/>
      <c r="AH646" s="277"/>
      <c r="AI646" s="277"/>
      <c r="AJ646" s="277"/>
      <c r="AK646" s="277"/>
      <c r="AL646" s="277"/>
      <c r="AM646" s="277"/>
      <c r="AN646" s="277"/>
      <c r="AO646" s="277"/>
      <c r="AP646" s="277"/>
      <c r="AQ646" s="277"/>
      <c r="AR646" s="277"/>
      <c r="AS646" s="277"/>
      <c r="AT646" s="277"/>
      <c r="AU646" s="277"/>
      <c r="AV646" s="277"/>
      <c r="AW646" s="277"/>
      <c r="AX646" s="277"/>
      <c r="AY646" s="277"/>
      <c r="AZ646" s="277"/>
      <c r="BA646" s="277"/>
      <c r="BB646" s="277"/>
      <c r="BC646" s="277"/>
      <c r="BD646" s="277"/>
      <c r="BE646" s="277"/>
      <c r="BF646" s="277"/>
      <c r="BG646" s="277"/>
      <c r="BH646" s="277"/>
      <c r="BI646" s="277"/>
      <c r="BJ646" s="277"/>
      <c r="BK646" s="277"/>
      <c r="BL646" s="277"/>
      <c r="BM646" s="277"/>
      <c r="BN646" s="277"/>
      <c r="BO646" s="277"/>
      <c r="BP646" s="277"/>
      <c r="BQ646" s="277"/>
      <c r="BR646" s="277"/>
      <c r="BS646" s="277"/>
      <c r="BT646" s="277"/>
      <c r="BU646" s="277"/>
      <c r="BV646" s="277"/>
      <c r="BW646" s="277"/>
      <c r="BX646" s="277"/>
      <c r="BY646" s="277"/>
      <c r="BZ646" s="277"/>
      <c r="CA646" s="277"/>
      <c r="CB646" s="277"/>
      <c r="CC646" s="277"/>
      <c r="CD646" s="277"/>
      <c r="CE646" s="277"/>
      <c r="CF646" s="277"/>
      <c r="CG646" s="277"/>
      <c r="CH646" s="277"/>
      <c r="CI646" s="277"/>
      <c r="CJ646" s="277"/>
      <c r="CK646" s="277"/>
      <c r="CL646" s="277"/>
      <c r="CM646" s="277"/>
      <c r="CN646" s="277"/>
      <c r="CO646" s="277"/>
      <c r="CP646" s="277"/>
      <c r="CQ646" s="277"/>
      <c r="CR646" s="277"/>
      <c r="CS646" s="277"/>
      <c r="CT646" s="277"/>
      <c r="CU646" s="277"/>
      <c r="CV646" s="277"/>
      <c r="CW646" s="277"/>
      <c r="CX646" s="277"/>
      <c r="CY646" s="277"/>
      <c r="CZ646" s="277"/>
      <c r="DA646" s="277"/>
      <c r="DB646" s="277"/>
    </row>
    <row r="647" spans="1:106" s="293" customFormat="1" ht="25.5">
      <c r="A647" s="271"/>
      <c r="B647" s="271"/>
      <c r="C647" s="271" t="s">
        <v>6709</v>
      </c>
      <c r="D647" s="271" t="s">
        <v>5523</v>
      </c>
      <c r="E647" s="271" t="s">
        <v>6710</v>
      </c>
      <c r="F647" s="282" t="s">
        <v>6711</v>
      </c>
      <c r="G647" s="282" t="s">
        <v>977</v>
      </c>
      <c r="H647" s="282">
        <v>4550</v>
      </c>
      <c r="I647" s="271"/>
      <c r="J647" s="271"/>
      <c r="K647" s="272">
        <v>43556</v>
      </c>
      <c r="L647" s="271" t="s">
        <v>6712</v>
      </c>
      <c r="M647" s="271"/>
      <c r="N647" s="277"/>
      <c r="O647" s="277"/>
      <c r="P647" s="277"/>
      <c r="Q647" s="277"/>
      <c r="R647" s="277"/>
      <c r="S647" s="277"/>
      <c r="T647" s="277"/>
      <c r="U647" s="277"/>
      <c r="V647" s="277"/>
      <c r="W647" s="277"/>
      <c r="X647" s="277"/>
      <c r="Y647" s="277"/>
      <c r="Z647" s="277"/>
      <c r="AA647" s="277"/>
      <c r="AB647" s="277"/>
      <c r="AC647" s="277"/>
      <c r="AD647" s="277"/>
      <c r="AE647" s="277"/>
      <c r="AF647" s="277"/>
      <c r="AG647" s="277"/>
      <c r="AH647" s="277"/>
      <c r="AI647" s="277"/>
      <c r="AJ647" s="277"/>
      <c r="AK647" s="277"/>
      <c r="AL647" s="277"/>
      <c r="AM647" s="277"/>
      <c r="AN647" s="277"/>
      <c r="AO647" s="277"/>
      <c r="AP647" s="277"/>
      <c r="AQ647" s="277"/>
      <c r="AR647" s="277"/>
      <c r="AS647" s="277"/>
      <c r="AT647" s="277"/>
      <c r="AU647" s="277"/>
      <c r="AV647" s="277"/>
      <c r="AW647" s="277"/>
      <c r="AX647" s="277"/>
      <c r="AY647" s="277"/>
      <c r="AZ647" s="277"/>
      <c r="BA647" s="277"/>
      <c r="BB647" s="277"/>
      <c r="BC647" s="277"/>
      <c r="BD647" s="277"/>
      <c r="BE647" s="277"/>
      <c r="BF647" s="277"/>
      <c r="BG647" s="277"/>
      <c r="BH647" s="277"/>
      <c r="BI647" s="277"/>
      <c r="BJ647" s="277"/>
      <c r="BK647" s="277"/>
      <c r="BL647" s="277"/>
      <c r="BM647" s="277"/>
      <c r="BN647" s="277"/>
      <c r="BO647" s="277"/>
      <c r="BP647" s="277"/>
      <c r="BQ647" s="277"/>
      <c r="BR647" s="277"/>
      <c r="BS647" s="277"/>
      <c r="BT647" s="277"/>
      <c r="BU647" s="277"/>
      <c r="BV647" s="277"/>
      <c r="BW647" s="277"/>
      <c r="BX647" s="277"/>
      <c r="BY647" s="277"/>
      <c r="BZ647" s="277"/>
      <c r="CA647" s="277"/>
      <c r="CB647" s="277"/>
      <c r="CC647" s="277"/>
      <c r="CD647" s="277"/>
      <c r="CE647" s="277"/>
      <c r="CF647" s="277"/>
      <c r="CG647" s="277"/>
      <c r="CH647" s="277"/>
      <c r="CI647" s="277"/>
      <c r="CJ647" s="277"/>
      <c r="CK647" s="277"/>
      <c r="CL647" s="277"/>
      <c r="CM647" s="277"/>
      <c r="CN647" s="277"/>
      <c r="CO647" s="277"/>
      <c r="CP647" s="277"/>
      <c r="CQ647" s="277"/>
      <c r="CR647" s="277"/>
      <c r="CS647" s="277"/>
      <c r="CT647" s="277"/>
      <c r="CU647" s="277"/>
      <c r="CV647" s="277"/>
      <c r="CW647" s="277"/>
      <c r="CX647" s="277"/>
      <c r="CY647" s="277"/>
      <c r="CZ647" s="277"/>
      <c r="DA647" s="277"/>
      <c r="DB647" s="277"/>
    </row>
    <row r="648" spans="1:106" s="293" customFormat="1" ht="25.5">
      <c r="A648" s="271"/>
      <c r="B648" s="271"/>
      <c r="C648" s="271" t="s">
        <v>6713</v>
      </c>
      <c r="D648" s="271" t="s">
        <v>5523</v>
      </c>
      <c r="E648" s="271" t="s">
        <v>6714</v>
      </c>
      <c r="F648" s="282" t="s">
        <v>6715</v>
      </c>
      <c r="G648" s="282" t="s">
        <v>989</v>
      </c>
      <c r="H648" s="282">
        <v>547</v>
      </c>
      <c r="I648" s="271"/>
      <c r="J648" s="271"/>
      <c r="K648" s="272">
        <v>43557</v>
      </c>
      <c r="L648" s="271" t="s">
        <v>6716</v>
      </c>
      <c r="M648" s="271"/>
      <c r="N648" s="277"/>
      <c r="O648" s="277"/>
      <c r="P648" s="277"/>
      <c r="Q648" s="277"/>
      <c r="R648" s="277"/>
      <c r="S648" s="277"/>
      <c r="T648" s="277"/>
      <c r="U648" s="277"/>
      <c r="V648" s="277"/>
      <c r="W648" s="277"/>
      <c r="X648" s="277"/>
      <c r="Y648" s="277"/>
      <c r="Z648" s="277"/>
      <c r="AA648" s="277"/>
      <c r="AB648" s="277"/>
      <c r="AC648" s="277"/>
      <c r="AD648" s="277"/>
      <c r="AE648" s="277"/>
      <c r="AF648" s="277"/>
      <c r="AG648" s="277"/>
      <c r="AH648" s="277"/>
      <c r="AI648" s="277"/>
      <c r="AJ648" s="277"/>
      <c r="AK648" s="277"/>
      <c r="AL648" s="277"/>
      <c r="AM648" s="277"/>
      <c r="AN648" s="277"/>
      <c r="AO648" s="277"/>
      <c r="AP648" s="277"/>
      <c r="AQ648" s="277"/>
      <c r="AR648" s="277"/>
      <c r="AS648" s="277"/>
      <c r="AT648" s="277"/>
      <c r="AU648" s="277"/>
      <c r="AV648" s="277"/>
      <c r="AW648" s="277"/>
      <c r="AX648" s="277"/>
      <c r="AY648" s="277"/>
      <c r="AZ648" s="277"/>
      <c r="BA648" s="277"/>
      <c r="BB648" s="277"/>
      <c r="BC648" s="277"/>
      <c r="BD648" s="277"/>
      <c r="BE648" s="277"/>
      <c r="BF648" s="277"/>
      <c r="BG648" s="277"/>
      <c r="BH648" s="277"/>
      <c r="BI648" s="277"/>
      <c r="BJ648" s="277"/>
      <c r="BK648" s="277"/>
      <c r="BL648" s="277"/>
      <c r="BM648" s="277"/>
      <c r="BN648" s="277"/>
      <c r="BO648" s="277"/>
      <c r="BP648" s="277"/>
      <c r="BQ648" s="277"/>
      <c r="BR648" s="277"/>
      <c r="BS648" s="277"/>
      <c r="BT648" s="277"/>
      <c r="BU648" s="277"/>
      <c r="BV648" s="277"/>
      <c r="BW648" s="277"/>
      <c r="BX648" s="277"/>
      <c r="BY648" s="277"/>
      <c r="BZ648" s="277"/>
      <c r="CA648" s="277"/>
      <c r="CB648" s="277"/>
      <c r="CC648" s="277"/>
      <c r="CD648" s="277"/>
      <c r="CE648" s="277"/>
      <c r="CF648" s="277"/>
      <c r="CG648" s="277"/>
      <c r="CH648" s="277"/>
      <c r="CI648" s="277"/>
      <c r="CJ648" s="277"/>
      <c r="CK648" s="277"/>
      <c r="CL648" s="277"/>
      <c r="CM648" s="277"/>
      <c r="CN648" s="277"/>
      <c r="CO648" s="277"/>
      <c r="CP648" s="277"/>
      <c r="CQ648" s="277"/>
      <c r="CR648" s="277"/>
      <c r="CS648" s="277"/>
      <c r="CT648" s="277"/>
      <c r="CU648" s="277"/>
      <c r="CV648" s="277"/>
      <c r="CW648" s="277"/>
      <c r="CX648" s="277"/>
      <c r="CY648" s="277"/>
      <c r="CZ648" s="277"/>
      <c r="DA648" s="277"/>
      <c r="DB648" s="277"/>
    </row>
    <row r="649" spans="1:106" s="293" customFormat="1" ht="25.5">
      <c r="A649" s="271"/>
      <c r="B649" s="271"/>
      <c r="C649" s="271" t="s">
        <v>6717</v>
      </c>
      <c r="D649" s="271" t="s">
        <v>5351</v>
      </c>
      <c r="E649" s="271" t="s">
        <v>6718</v>
      </c>
      <c r="F649" s="282" t="s">
        <v>6719</v>
      </c>
      <c r="G649" s="282" t="s">
        <v>3748</v>
      </c>
      <c r="H649" s="282">
        <v>5900</v>
      </c>
      <c r="I649" s="271"/>
      <c r="J649" s="271"/>
      <c r="K649" s="272">
        <v>43565</v>
      </c>
      <c r="L649" s="271" t="s">
        <v>6720</v>
      </c>
      <c r="M649" s="271"/>
      <c r="N649" s="277"/>
      <c r="O649" s="277"/>
      <c r="P649" s="277"/>
      <c r="Q649" s="277"/>
      <c r="R649" s="277"/>
      <c r="S649" s="277"/>
      <c r="T649" s="277"/>
      <c r="U649" s="277"/>
      <c r="V649" s="277"/>
      <c r="W649" s="277"/>
      <c r="X649" s="277"/>
      <c r="Y649" s="277"/>
      <c r="Z649" s="277"/>
      <c r="AA649" s="277"/>
      <c r="AB649" s="277"/>
      <c r="AC649" s="277"/>
      <c r="AD649" s="277"/>
      <c r="AE649" s="277"/>
      <c r="AF649" s="277"/>
      <c r="AG649" s="277"/>
      <c r="AH649" s="277"/>
      <c r="AI649" s="277"/>
      <c r="AJ649" s="277"/>
      <c r="AK649" s="277"/>
      <c r="AL649" s="277"/>
      <c r="AM649" s="277"/>
      <c r="AN649" s="277"/>
      <c r="AO649" s="277"/>
      <c r="AP649" s="277"/>
      <c r="AQ649" s="277"/>
      <c r="AR649" s="277"/>
      <c r="AS649" s="277"/>
      <c r="AT649" s="277"/>
      <c r="AU649" s="277"/>
      <c r="AV649" s="277"/>
      <c r="AW649" s="277"/>
      <c r="AX649" s="277"/>
      <c r="AY649" s="277"/>
      <c r="AZ649" s="277"/>
      <c r="BA649" s="277"/>
      <c r="BB649" s="277"/>
      <c r="BC649" s="277"/>
      <c r="BD649" s="277"/>
      <c r="BE649" s="277"/>
      <c r="BF649" s="277"/>
      <c r="BG649" s="277"/>
      <c r="BH649" s="277"/>
      <c r="BI649" s="277"/>
      <c r="BJ649" s="277"/>
      <c r="BK649" s="277"/>
      <c r="BL649" s="277"/>
      <c r="BM649" s="277"/>
      <c r="BN649" s="277"/>
      <c r="BO649" s="277"/>
      <c r="BP649" s="277"/>
      <c r="BQ649" s="277"/>
      <c r="BR649" s="277"/>
      <c r="BS649" s="277"/>
      <c r="BT649" s="277"/>
      <c r="BU649" s="277"/>
      <c r="BV649" s="277"/>
      <c r="BW649" s="277"/>
      <c r="BX649" s="277"/>
      <c r="BY649" s="277"/>
      <c r="BZ649" s="277"/>
      <c r="CA649" s="277"/>
      <c r="CB649" s="277"/>
      <c r="CC649" s="277"/>
      <c r="CD649" s="277"/>
      <c r="CE649" s="277"/>
      <c r="CF649" s="277"/>
      <c r="CG649" s="277"/>
      <c r="CH649" s="277"/>
      <c r="CI649" s="277"/>
      <c r="CJ649" s="277"/>
      <c r="CK649" s="277"/>
      <c r="CL649" s="277"/>
      <c r="CM649" s="277"/>
      <c r="CN649" s="277"/>
      <c r="CO649" s="277"/>
      <c r="CP649" s="277"/>
      <c r="CQ649" s="277"/>
      <c r="CR649" s="277"/>
      <c r="CS649" s="277"/>
      <c r="CT649" s="277"/>
      <c r="CU649" s="277"/>
      <c r="CV649" s="277"/>
      <c r="CW649" s="277"/>
      <c r="CX649" s="277"/>
      <c r="CY649" s="277"/>
      <c r="CZ649" s="277"/>
      <c r="DA649" s="277"/>
      <c r="DB649" s="277"/>
    </row>
    <row r="650" spans="3:106" s="293" customFormat="1" ht="25.5">
      <c r="C650" s="302" t="s">
        <v>6721</v>
      </c>
      <c r="D650" s="302" t="s">
        <v>5351</v>
      </c>
      <c r="E650" s="302" t="s">
        <v>6722</v>
      </c>
      <c r="F650" s="302" t="s">
        <v>6723</v>
      </c>
      <c r="G650" s="302" t="s">
        <v>977</v>
      </c>
      <c r="J650" s="302">
        <v>9188</v>
      </c>
      <c r="K650" s="308">
        <v>43598</v>
      </c>
      <c r="L650" s="302" t="s">
        <v>6724</v>
      </c>
      <c r="N650" s="277"/>
      <c r="O650" s="277"/>
      <c r="P650" s="277"/>
      <c r="Q650" s="277"/>
      <c r="R650" s="277"/>
      <c r="S650" s="277"/>
      <c r="T650" s="277"/>
      <c r="U650" s="277"/>
      <c r="V650" s="277"/>
      <c r="W650" s="277"/>
      <c r="X650" s="277"/>
      <c r="Y650" s="277"/>
      <c r="Z650" s="277"/>
      <c r="AA650" s="277"/>
      <c r="AB650" s="277"/>
      <c r="AC650" s="277"/>
      <c r="AD650" s="277"/>
      <c r="AE650" s="277"/>
      <c r="AF650" s="277"/>
      <c r="AG650" s="277"/>
      <c r="AH650" s="277"/>
      <c r="AI650" s="277"/>
      <c r="AJ650" s="277"/>
      <c r="AK650" s="277"/>
      <c r="AL650" s="277"/>
      <c r="AM650" s="277"/>
      <c r="AN650" s="277"/>
      <c r="AO650" s="277"/>
      <c r="AP650" s="277"/>
      <c r="AQ650" s="277"/>
      <c r="AR650" s="277"/>
      <c r="AS650" s="277"/>
      <c r="AT650" s="277"/>
      <c r="AU650" s="277"/>
      <c r="AV650" s="277"/>
      <c r="AW650" s="277"/>
      <c r="AX650" s="277"/>
      <c r="AY650" s="277"/>
      <c r="AZ650" s="277"/>
      <c r="BA650" s="277"/>
      <c r="BB650" s="277"/>
      <c r="BC650" s="277"/>
      <c r="BD650" s="277"/>
      <c r="BE650" s="277"/>
      <c r="BF650" s="277"/>
      <c r="BG650" s="277"/>
      <c r="BH650" s="277"/>
      <c r="BI650" s="277"/>
      <c r="BJ650" s="277"/>
      <c r="BK650" s="277"/>
      <c r="BL650" s="277"/>
      <c r="BM650" s="277"/>
      <c r="BN650" s="277"/>
      <c r="BO650" s="277"/>
      <c r="BP650" s="277"/>
      <c r="BQ650" s="277"/>
      <c r="BR650" s="277"/>
      <c r="BS650" s="277"/>
      <c r="BT650" s="277"/>
      <c r="BU650" s="277"/>
      <c r="BV650" s="277"/>
      <c r="BW650" s="277"/>
      <c r="BX650" s="277"/>
      <c r="BY650" s="277"/>
      <c r="BZ650" s="277"/>
      <c r="CA650" s="277"/>
      <c r="CB650" s="277"/>
      <c r="CC650" s="277"/>
      <c r="CD650" s="277"/>
      <c r="CE650" s="277"/>
      <c r="CF650" s="277"/>
      <c r="CG650" s="277"/>
      <c r="CH650" s="277"/>
      <c r="CI650" s="277"/>
      <c r="CJ650" s="277"/>
      <c r="CK650" s="277"/>
      <c r="CL650" s="277"/>
      <c r="CM650" s="277"/>
      <c r="CN650" s="277"/>
      <c r="CO650" s="277"/>
      <c r="CP650" s="277"/>
      <c r="CQ650" s="277"/>
      <c r="CR650" s="277"/>
      <c r="CS650" s="277"/>
      <c r="CT650" s="277"/>
      <c r="CU650" s="277"/>
      <c r="CV650" s="277"/>
      <c r="CW650" s="277"/>
      <c r="CX650" s="277"/>
      <c r="CY650" s="277"/>
      <c r="CZ650" s="277"/>
      <c r="DA650" s="277"/>
      <c r="DB650" s="277"/>
    </row>
    <row r="651" spans="1:13" ht="12.75">
      <c r="A651" s="2"/>
      <c r="B651" s="2"/>
      <c r="C651" s="2"/>
      <c r="D651" s="2"/>
      <c r="E651" s="2"/>
      <c r="F651" s="2"/>
      <c r="G651" s="2"/>
      <c r="H651" s="27"/>
      <c r="I651" s="2"/>
      <c r="J651" s="2"/>
      <c r="K651" s="2"/>
      <c r="L651" s="49"/>
      <c r="M651" s="2"/>
    </row>
    <row r="652" spans="1:13" ht="12.75">
      <c r="A652" s="2"/>
      <c r="B652" s="2"/>
      <c r="C652" s="2"/>
      <c r="D652" s="2"/>
      <c r="E652" s="2"/>
      <c r="F652" s="2"/>
      <c r="G652" s="2"/>
      <c r="H652" s="27"/>
      <c r="I652" s="2"/>
      <c r="J652" s="2"/>
      <c r="K652" s="2"/>
      <c r="L652" s="49"/>
      <c r="M652" s="2"/>
    </row>
    <row r="653" spans="1:14" s="3" customFormat="1" ht="61.5">
      <c r="A653" s="36">
        <v>3</v>
      </c>
      <c r="B653" s="39" t="s">
        <v>22</v>
      </c>
      <c r="C653" s="40"/>
      <c r="D653" s="40"/>
      <c r="E653" s="40"/>
      <c r="F653" s="40"/>
      <c r="G653" s="40"/>
      <c r="H653" s="68">
        <f>+SUM(H654:H855)</f>
        <v>118198611</v>
      </c>
      <c r="I653" s="68">
        <f>+SUM(I654:I855)</f>
        <v>0</v>
      </c>
      <c r="J653" s="68">
        <f>+SUM(J654:J855)</f>
        <v>26688</v>
      </c>
      <c r="K653" s="40"/>
      <c r="L653" s="44"/>
      <c r="M653" s="44"/>
      <c r="N653" s="60"/>
    </row>
    <row r="654" spans="1:106" ht="47.25" customHeight="1">
      <c r="A654" s="2">
        <v>1</v>
      </c>
      <c r="B654" s="4">
        <v>1</v>
      </c>
      <c r="C654" s="110" t="s">
        <v>1952</v>
      </c>
      <c r="D654" s="110" t="s">
        <v>1953</v>
      </c>
      <c r="E654" s="110" t="s">
        <v>1954</v>
      </c>
      <c r="F654" s="110" t="s">
        <v>1955</v>
      </c>
      <c r="G654" s="4" t="s">
        <v>1956</v>
      </c>
      <c r="H654" s="23">
        <v>3200</v>
      </c>
      <c r="I654" s="23"/>
      <c r="J654" s="23"/>
      <c r="K654" s="4" t="s">
        <v>1957</v>
      </c>
      <c r="L654" s="4" t="s">
        <v>1958</v>
      </c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</row>
    <row r="655" spans="1:106" ht="47.25" customHeight="1">
      <c r="A655" s="2">
        <v>2</v>
      </c>
      <c r="B655" s="4">
        <v>2</v>
      </c>
      <c r="C655" s="21" t="s">
        <v>1959</v>
      </c>
      <c r="D655" s="4" t="s">
        <v>1960</v>
      </c>
      <c r="E655" s="4" t="s">
        <v>1961</v>
      </c>
      <c r="F655" s="113" t="s">
        <v>1962</v>
      </c>
      <c r="G655" s="4" t="s">
        <v>1963</v>
      </c>
      <c r="H655" s="23">
        <v>4800</v>
      </c>
      <c r="I655" s="27"/>
      <c r="J655" s="27"/>
      <c r="K655" s="4" t="s">
        <v>1964</v>
      </c>
      <c r="L655" s="4" t="s">
        <v>1965</v>
      </c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</row>
    <row r="656" spans="1:106" ht="47.25" customHeight="1">
      <c r="A656" s="2">
        <v>3</v>
      </c>
      <c r="B656" s="4">
        <v>3</v>
      </c>
      <c r="C656" s="113" t="s">
        <v>1966</v>
      </c>
      <c r="D656" s="113" t="s">
        <v>1967</v>
      </c>
      <c r="E656" s="113" t="s">
        <v>1968</v>
      </c>
      <c r="F656" s="113" t="s">
        <v>1969</v>
      </c>
      <c r="G656" s="4" t="s">
        <v>1097</v>
      </c>
      <c r="H656" s="23">
        <v>5000</v>
      </c>
      <c r="I656" s="23"/>
      <c r="J656" s="23"/>
      <c r="K656" s="4" t="s">
        <v>1970</v>
      </c>
      <c r="L656" s="113" t="s">
        <v>1971</v>
      </c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</row>
    <row r="657" spans="1:106" ht="47.25" customHeight="1">
      <c r="A657" s="2">
        <v>4</v>
      </c>
      <c r="B657" s="4">
        <v>4</v>
      </c>
      <c r="C657" s="4" t="s">
        <v>1972</v>
      </c>
      <c r="D657" s="4" t="s">
        <v>1973</v>
      </c>
      <c r="E657" s="4" t="s">
        <v>1974</v>
      </c>
      <c r="F657" s="4" t="s">
        <v>1975</v>
      </c>
      <c r="G657" s="4" t="s">
        <v>1976</v>
      </c>
      <c r="H657" s="23">
        <v>10546</v>
      </c>
      <c r="I657" s="23"/>
      <c r="J657" s="23"/>
      <c r="K657" s="4" t="s">
        <v>1977</v>
      </c>
      <c r="L657" s="4" t="s">
        <v>1978</v>
      </c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</row>
    <row r="658" spans="1:106" ht="47.25" customHeight="1">
      <c r="A658" s="2">
        <v>5</v>
      </c>
      <c r="B658" s="4">
        <v>5</v>
      </c>
      <c r="C658" s="4" t="s">
        <v>1979</v>
      </c>
      <c r="D658" s="4" t="s">
        <v>1980</v>
      </c>
      <c r="E658" s="4" t="s">
        <v>1981</v>
      </c>
      <c r="F658" s="4" t="s">
        <v>1982</v>
      </c>
      <c r="G658" s="4" t="s">
        <v>1983</v>
      </c>
      <c r="H658" s="23">
        <v>5200</v>
      </c>
      <c r="I658" s="23"/>
      <c r="J658" s="23"/>
      <c r="K658" s="4" t="s">
        <v>1977</v>
      </c>
      <c r="L658" s="4" t="s">
        <v>1984</v>
      </c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</row>
    <row r="659" spans="1:106" ht="47.25" customHeight="1">
      <c r="A659" s="2">
        <v>6</v>
      </c>
      <c r="B659" s="4">
        <v>6</v>
      </c>
      <c r="C659" s="4" t="s">
        <v>1985</v>
      </c>
      <c r="D659" s="4" t="s">
        <v>1986</v>
      </c>
      <c r="E659" s="4" t="s">
        <v>1987</v>
      </c>
      <c r="F659" s="4" t="s">
        <v>1988</v>
      </c>
      <c r="G659" s="4" t="s">
        <v>1989</v>
      </c>
      <c r="H659" s="23">
        <v>10100</v>
      </c>
      <c r="I659" s="23"/>
      <c r="J659" s="23"/>
      <c r="K659" s="4" t="s">
        <v>1977</v>
      </c>
      <c r="L659" s="4" t="s">
        <v>1990</v>
      </c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</row>
    <row r="660" spans="1:106" ht="47.25" customHeight="1">
      <c r="A660" s="2">
        <v>7</v>
      </c>
      <c r="B660" s="4">
        <v>7</v>
      </c>
      <c r="C660" s="113" t="s">
        <v>1991</v>
      </c>
      <c r="D660" s="113" t="s">
        <v>1992</v>
      </c>
      <c r="E660" s="113" t="s">
        <v>1993</v>
      </c>
      <c r="F660" s="113" t="s">
        <v>1994</v>
      </c>
      <c r="G660" s="4" t="s">
        <v>1995</v>
      </c>
      <c r="H660" s="23">
        <v>4750</v>
      </c>
      <c r="I660" s="23"/>
      <c r="J660" s="23"/>
      <c r="K660" s="4" t="s">
        <v>1970</v>
      </c>
      <c r="L660" s="113" t="s">
        <v>1996</v>
      </c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</row>
    <row r="661" spans="1:106" ht="47.25" customHeight="1">
      <c r="A661" s="2">
        <v>8</v>
      </c>
      <c r="B661" s="4">
        <v>8</v>
      </c>
      <c r="C661" s="113" t="s">
        <v>1991</v>
      </c>
      <c r="D661" s="113" t="s">
        <v>1992</v>
      </c>
      <c r="E661" s="113" t="s">
        <v>1997</v>
      </c>
      <c r="F661" s="113" t="s">
        <v>1998</v>
      </c>
      <c r="G661" s="4" t="s">
        <v>1999</v>
      </c>
      <c r="H661" s="23">
        <v>5300</v>
      </c>
      <c r="I661" s="23"/>
      <c r="J661" s="23"/>
      <c r="K661" s="4" t="s">
        <v>1970</v>
      </c>
      <c r="L661" s="113" t="s">
        <v>2000</v>
      </c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</row>
    <row r="662" spans="1:106" ht="47.25" customHeight="1">
      <c r="A662" s="2">
        <v>9</v>
      </c>
      <c r="B662" s="4">
        <v>9</v>
      </c>
      <c r="C662" s="21" t="s">
        <v>2001</v>
      </c>
      <c r="D662" s="4" t="s">
        <v>2002</v>
      </c>
      <c r="E662" s="4" t="s">
        <v>2003</v>
      </c>
      <c r="F662" s="113" t="s">
        <v>2004</v>
      </c>
      <c r="G662" s="4" t="s">
        <v>2005</v>
      </c>
      <c r="H662" s="23">
        <v>5000</v>
      </c>
      <c r="I662" s="27"/>
      <c r="J662" s="27"/>
      <c r="K662" s="4" t="s">
        <v>1964</v>
      </c>
      <c r="L662" s="4" t="s">
        <v>2006</v>
      </c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</row>
    <row r="663" spans="1:106" ht="47.25" customHeight="1">
      <c r="A663" s="2">
        <v>10</v>
      </c>
      <c r="B663" s="4">
        <v>10</v>
      </c>
      <c r="C663" s="21" t="s">
        <v>2007</v>
      </c>
      <c r="D663" s="4" t="s">
        <v>2008</v>
      </c>
      <c r="E663" s="4" t="s">
        <v>2009</v>
      </c>
      <c r="F663" s="113" t="s">
        <v>2010</v>
      </c>
      <c r="G663" s="4" t="s">
        <v>2005</v>
      </c>
      <c r="H663" s="23">
        <v>5000</v>
      </c>
      <c r="I663" s="27"/>
      <c r="J663" s="27"/>
      <c r="K663" s="4" t="s">
        <v>1964</v>
      </c>
      <c r="L663" s="4" t="s">
        <v>2011</v>
      </c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</row>
    <row r="664" spans="1:106" ht="47.25" customHeight="1">
      <c r="A664" s="2">
        <v>11</v>
      </c>
      <c r="B664" s="4">
        <v>11</v>
      </c>
      <c r="C664" s="21" t="s">
        <v>2012</v>
      </c>
      <c r="D664" s="4" t="s">
        <v>2008</v>
      </c>
      <c r="E664" s="4" t="s">
        <v>2013</v>
      </c>
      <c r="F664" s="113" t="s">
        <v>2014</v>
      </c>
      <c r="G664" s="4" t="s">
        <v>2015</v>
      </c>
      <c r="H664" s="23">
        <f>200+3900</f>
        <v>4100</v>
      </c>
      <c r="I664" s="27"/>
      <c r="J664" s="27"/>
      <c r="K664" s="4" t="s">
        <v>1964</v>
      </c>
      <c r="L664" s="4" t="s">
        <v>2016</v>
      </c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</row>
    <row r="665" spans="1:106" ht="47.25" customHeight="1">
      <c r="A665" s="2">
        <v>12</v>
      </c>
      <c r="B665" s="4">
        <v>12</v>
      </c>
      <c r="C665" s="4" t="s">
        <v>2017</v>
      </c>
      <c r="D665" s="4" t="s">
        <v>2018</v>
      </c>
      <c r="E665" s="4" t="s">
        <v>2019</v>
      </c>
      <c r="F665" s="113" t="s">
        <v>2020</v>
      </c>
      <c r="G665" s="4" t="s">
        <v>1097</v>
      </c>
      <c r="H665" s="23">
        <v>5000</v>
      </c>
      <c r="I665" s="23"/>
      <c r="J665" s="23"/>
      <c r="K665" s="4" t="s">
        <v>972</v>
      </c>
      <c r="L665" s="4" t="s">
        <v>2021</v>
      </c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</row>
    <row r="666" spans="1:106" ht="47.25" customHeight="1">
      <c r="A666" s="2">
        <v>13</v>
      </c>
      <c r="B666" s="4">
        <v>13</v>
      </c>
      <c r="C666" s="113" t="s">
        <v>2022</v>
      </c>
      <c r="D666" s="113" t="s">
        <v>2023</v>
      </c>
      <c r="E666" s="113" t="s">
        <v>2024</v>
      </c>
      <c r="F666" s="113" t="s">
        <v>2025</v>
      </c>
      <c r="G666" s="4" t="s">
        <v>2026</v>
      </c>
      <c r="H666" s="23">
        <v>19600</v>
      </c>
      <c r="I666" s="23"/>
      <c r="J666" s="23"/>
      <c r="K666" s="4" t="s">
        <v>2027</v>
      </c>
      <c r="L666" s="114" t="s">
        <v>2028</v>
      </c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</row>
    <row r="667" spans="1:106" ht="47.25" customHeight="1">
      <c r="A667" s="2">
        <v>14</v>
      </c>
      <c r="B667" s="4">
        <v>14</v>
      </c>
      <c r="C667" s="4" t="s">
        <v>2029</v>
      </c>
      <c r="D667" s="4" t="s">
        <v>2030</v>
      </c>
      <c r="E667" s="4" t="s">
        <v>2031</v>
      </c>
      <c r="F667" s="4" t="s">
        <v>2032</v>
      </c>
      <c r="G667" s="4" t="s">
        <v>2033</v>
      </c>
      <c r="H667" s="23">
        <v>19497</v>
      </c>
      <c r="I667" s="23"/>
      <c r="J667" s="23"/>
      <c r="K667" s="4" t="s">
        <v>2034</v>
      </c>
      <c r="L667" s="4" t="s">
        <v>2035</v>
      </c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</row>
    <row r="668" spans="1:106" ht="47.25" customHeight="1">
      <c r="A668" s="2">
        <v>15</v>
      </c>
      <c r="B668" s="4">
        <v>15</v>
      </c>
      <c r="C668" s="21" t="s">
        <v>2036</v>
      </c>
      <c r="D668" s="4" t="s">
        <v>2037</v>
      </c>
      <c r="E668" s="4" t="s">
        <v>2038</v>
      </c>
      <c r="F668" s="113" t="s">
        <v>2039</v>
      </c>
      <c r="G668" s="4" t="s">
        <v>2040</v>
      </c>
      <c r="H668" s="23">
        <v>10200</v>
      </c>
      <c r="I668" s="27"/>
      <c r="J668" s="27"/>
      <c r="K668" s="4" t="s">
        <v>2041</v>
      </c>
      <c r="L668" s="4" t="s">
        <v>2042</v>
      </c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</row>
    <row r="669" spans="1:106" ht="47.25" customHeight="1">
      <c r="A669" s="2">
        <v>16</v>
      </c>
      <c r="B669" s="4">
        <v>16</v>
      </c>
      <c r="C669" s="21" t="s">
        <v>2043</v>
      </c>
      <c r="D669" s="4" t="s">
        <v>2002</v>
      </c>
      <c r="E669" s="4" t="s">
        <v>2044</v>
      </c>
      <c r="F669" s="113" t="s">
        <v>2045</v>
      </c>
      <c r="G669" s="4" t="s">
        <v>1983</v>
      </c>
      <c r="H669" s="23">
        <v>5200</v>
      </c>
      <c r="I669" s="27"/>
      <c r="J669" s="27"/>
      <c r="K669" s="4" t="s">
        <v>1964</v>
      </c>
      <c r="L669" s="4" t="s">
        <v>2046</v>
      </c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</row>
    <row r="670" spans="1:106" ht="47.25" customHeight="1">
      <c r="A670" s="2">
        <v>17</v>
      </c>
      <c r="B670" s="4">
        <v>17</v>
      </c>
      <c r="C670" s="21" t="s">
        <v>2047</v>
      </c>
      <c r="D670" s="4" t="s">
        <v>2048</v>
      </c>
      <c r="E670" s="4" t="s">
        <v>2049</v>
      </c>
      <c r="F670" s="113" t="s">
        <v>2050</v>
      </c>
      <c r="G670" s="4" t="s">
        <v>2051</v>
      </c>
      <c r="H670" s="23">
        <v>7000</v>
      </c>
      <c r="I670" s="27"/>
      <c r="J670" s="27"/>
      <c r="K670" s="4" t="s">
        <v>2041</v>
      </c>
      <c r="L670" s="4" t="s">
        <v>2052</v>
      </c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</row>
    <row r="671" spans="1:106" ht="47.25" customHeight="1">
      <c r="A671" s="2">
        <v>18</v>
      </c>
      <c r="B671" s="4">
        <v>18</v>
      </c>
      <c r="C671" s="21" t="s">
        <v>2012</v>
      </c>
      <c r="D671" s="4" t="s">
        <v>2008</v>
      </c>
      <c r="E671" s="4" t="s">
        <v>2053</v>
      </c>
      <c r="F671" s="113" t="s">
        <v>2054</v>
      </c>
      <c r="G671" s="4" t="s">
        <v>2055</v>
      </c>
      <c r="H671" s="23">
        <v>200</v>
      </c>
      <c r="I671" s="27"/>
      <c r="J671" s="27"/>
      <c r="K671" s="4" t="s">
        <v>1964</v>
      </c>
      <c r="L671" s="4" t="s">
        <v>2056</v>
      </c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</row>
    <row r="672" spans="1:106" ht="47.25" customHeight="1">
      <c r="A672" s="2">
        <v>19</v>
      </c>
      <c r="B672" s="4">
        <v>19</v>
      </c>
      <c r="C672" s="21" t="s">
        <v>1398</v>
      </c>
      <c r="D672" s="4" t="s">
        <v>2057</v>
      </c>
      <c r="E672" s="4" t="s">
        <v>2058</v>
      </c>
      <c r="F672" s="113" t="s">
        <v>2059</v>
      </c>
      <c r="G672" s="4" t="s">
        <v>1983</v>
      </c>
      <c r="H672" s="23">
        <v>5200</v>
      </c>
      <c r="I672" s="27"/>
      <c r="J672" s="27"/>
      <c r="K672" s="4" t="s">
        <v>1964</v>
      </c>
      <c r="L672" s="4" t="s">
        <v>2060</v>
      </c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</row>
    <row r="673" spans="1:106" ht="47.25" customHeight="1">
      <c r="A673" s="2">
        <v>20</v>
      </c>
      <c r="B673" s="4">
        <v>20</v>
      </c>
      <c r="C673" s="4" t="s">
        <v>2061</v>
      </c>
      <c r="D673" s="4" t="s">
        <v>2062</v>
      </c>
      <c r="E673" s="4" t="s">
        <v>2063</v>
      </c>
      <c r="F673" s="113" t="s">
        <v>2064</v>
      </c>
      <c r="G673" s="4" t="s">
        <v>2065</v>
      </c>
      <c r="H673" s="23">
        <f>83364+11750+19750</f>
        <v>114864</v>
      </c>
      <c r="I673" s="27"/>
      <c r="J673" s="27"/>
      <c r="K673" s="4" t="s">
        <v>2066</v>
      </c>
      <c r="L673" s="4" t="s">
        <v>2067</v>
      </c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</row>
    <row r="674" spans="1:106" ht="47.25" customHeight="1">
      <c r="A674" s="2">
        <v>21</v>
      </c>
      <c r="B674" s="4">
        <v>21</v>
      </c>
      <c r="C674" s="21" t="s">
        <v>2068</v>
      </c>
      <c r="D674" s="4" t="s">
        <v>2008</v>
      </c>
      <c r="E674" s="4" t="s">
        <v>2069</v>
      </c>
      <c r="F674" s="113" t="s">
        <v>2070</v>
      </c>
      <c r="G674" s="4" t="s">
        <v>2071</v>
      </c>
      <c r="H674" s="23">
        <v>2131</v>
      </c>
      <c r="I674" s="27"/>
      <c r="J674" s="27"/>
      <c r="K674" s="4" t="s">
        <v>1964</v>
      </c>
      <c r="L674" s="4" t="s">
        <v>2072</v>
      </c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</row>
    <row r="675" spans="1:106" ht="47.25" customHeight="1">
      <c r="A675" s="2">
        <v>22</v>
      </c>
      <c r="B675" s="4">
        <v>22</v>
      </c>
      <c r="C675" s="4" t="s">
        <v>2073</v>
      </c>
      <c r="D675" s="4" t="s">
        <v>2074</v>
      </c>
      <c r="E675" s="4" t="s">
        <v>2075</v>
      </c>
      <c r="F675" s="113" t="s">
        <v>2076</v>
      </c>
      <c r="G675" s="4" t="s">
        <v>2077</v>
      </c>
      <c r="H675" s="23">
        <v>3900</v>
      </c>
      <c r="I675" s="23"/>
      <c r="J675" s="23"/>
      <c r="K675" s="4" t="s">
        <v>2078</v>
      </c>
      <c r="L675" s="4" t="s">
        <v>2079</v>
      </c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</row>
    <row r="676" spans="1:106" ht="47.25" customHeight="1">
      <c r="A676" s="2">
        <v>23</v>
      </c>
      <c r="B676" s="4">
        <v>23</v>
      </c>
      <c r="C676" s="4" t="s">
        <v>2080</v>
      </c>
      <c r="D676" s="4" t="s">
        <v>2081</v>
      </c>
      <c r="E676" s="4" t="s">
        <v>2082</v>
      </c>
      <c r="F676" s="113" t="s">
        <v>2083</v>
      </c>
      <c r="G676" s="4" t="s">
        <v>2084</v>
      </c>
      <c r="H676" s="23">
        <v>461</v>
      </c>
      <c r="I676" s="23"/>
      <c r="J676" s="23"/>
      <c r="K676" s="4" t="s">
        <v>2085</v>
      </c>
      <c r="L676" s="4" t="s">
        <v>2086</v>
      </c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</row>
    <row r="677" spans="1:106" ht="47.25" customHeight="1">
      <c r="A677" s="2">
        <v>24</v>
      </c>
      <c r="B677" s="4">
        <v>24</v>
      </c>
      <c r="C677" s="113" t="s">
        <v>2087</v>
      </c>
      <c r="D677" s="113" t="s">
        <v>2088</v>
      </c>
      <c r="E677" s="113" t="s">
        <v>2089</v>
      </c>
      <c r="F677" s="113" t="s">
        <v>2090</v>
      </c>
      <c r="G677" s="4" t="s">
        <v>2091</v>
      </c>
      <c r="H677" s="115">
        <v>3200</v>
      </c>
      <c r="I677" s="23"/>
      <c r="J677" s="23"/>
      <c r="K677" s="4" t="s">
        <v>508</v>
      </c>
      <c r="L677" s="113" t="s">
        <v>2092</v>
      </c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</row>
    <row r="678" spans="1:106" ht="47.25" customHeight="1">
      <c r="A678" s="2">
        <v>25</v>
      </c>
      <c r="B678" s="4">
        <v>25</v>
      </c>
      <c r="C678" s="113" t="s">
        <v>2093</v>
      </c>
      <c r="D678" s="113" t="s">
        <v>2094</v>
      </c>
      <c r="E678" s="113" t="s">
        <v>2095</v>
      </c>
      <c r="F678" s="113" t="s">
        <v>2096</v>
      </c>
      <c r="G678" s="4" t="s">
        <v>2055</v>
      </c>
      <c r="H678" s="115">
        <v>200</v>
      </c>
      <c r="I678" s="23"/>
      <c r="J678" s="23"/>
      <c r="K678" s="4" t="s">
        <v>142</v>
      </c>
      <c r="L678" s="113" t="s">
        <v>2097</v>
      </c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</row>
    <row r="679" spans="1:106" ht="47.25" customHeight="1">
      <c r="A679" s="2">
        <v>26</v>
      </c>
      <c r="B679" s="4">
        <v>26</v>
      </c>
      <c r="C679" s="4" t="s">
        <v>2098</v>
      </c>
      <c r="D679" s="4" t="s">
        <v>2099</v>
      </c>
      <c r="E679" s="4" t="s">
        <v>2100</v>
      </c>
      <c r="F679" s="4" t="s">
        <v>2101</v>
      </c>
      <c r="G679" s="4" t="s">
        <v>2102</v>
      </c>
      <c r="H679" s="23">
        <v>3000</v>
      </c>
      <c r="I679" s="23"/>
      <c r="J679" s="23"/>
      <c r="K679" s="23" t="s">
        <v>110</v>
      </c>
      <c r="L679" s="4" t="s">
        <v>2103</v>
      </c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</row>
    <row r="680" spans="1:106" ht="47.25" customHeight="1">
      <c r="A680" s="2">
        <v>27</v>
      </c>
      <c r="B680" s="4">
        <v>27</v>
      </c>
      <c r="C680" s="4" t="s">
        <v>1241</v>
      </c>
      <c r="D680" s="4" t="s">
        <v>2104</v>
      </c>
      <c r="E680" s="4" t="s">
        <v>2105</v>
      </c>
      <c r="F680" s="4" t="s">
        <v>2106</v>
      </c>
      <c r="G680" s="4" t="s">
        <v>2055</v>
      </c>
      <c r="H680" s="23">
        <v>200</v>
      </c>
      <c r="I680" s="23"/>
      <c r="J680" s="23"/>
      <c r="K680" s="23" t="s">
        <v>2107</v>
      </c>
      <c r="L680" s="4" t="s">
        <v>2108</v>
      </c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</row>
    <row r="681" spans="1:106" ht="47.25" customHeight="1">
      <c r="A681" s="2">
        <v>28</v>
      </c>
      <c r="B681" s="4">
        <v>28</v>
      </c>
      <c r="C681" s="113" t="s">
        <v>2109</v>
      </c>
      <c r="D681" s="113" t="s">
        <v>2110</v>
      </c>
      <c r="E681" s="113" t="s">
        <v>2111</v>
      </c>
      <c r="F681" s="113" t="s">
        <v>2112</v>
      </c>
      <c r="G681" s="4" t="s">
        <v>1983</v>
      </c>
      <c r="H681" s="23">
        <v>5200</v>
      </c>
      <c r="I681" s="23"/>
      <c r="J681" s="23"/>
      <c r="K681" s="23" t="s">
        <v>624</v>
      </c>
      <c r="L681" s="113" t="s">
        <v>2113</v>
      </c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</row>
    <row r="682" spans="1:106" ht="47.25" customHeight="1">
      <c r="A682" s="2">
        <v>29</v>
      </c>
      <c r="B682" s="4">
        <v>29</v>
      </c>
      <c r="C682" s="113" t="s">
        <v>2114</v>
      </c>
      <c r="D682" s="113" t="s">
        <v>2099</v>
      </c>
      <c r="E682" s="113" t="s">
        <v>2115</v>
      </c>
      <c r="F682" s="113" t="s">
        <v>2116</v>
      </c>
      <c r="G682" s="4" t="s">
        <v>2117</v>
      </c>
      <c r="H682" s="23">
        <v>6200</v>
      </c>
      <c r="I682" s="23"/>
      <c r="J682" s="23"/>
      <c r="K682" s="23" t="s">
        <v>624</v>
      </c>
      <c r="L682" s="113" t="s">
        <v>2118</v>
      </c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</row>
    <row r="683" spans="1:106" ht="47.25" customHeight="1">
      <c r="A683" s="2">
        <v>30</v>
      </c>
      <c r="B683" s="4">
        <v>30</v>
      </c>
      <c r="C683" s="113" t="s">
        <v>2119</v>
      </c>
      <c r="D683" s="113" t="s">
        <v>2120</v>
      </c>
      <c r="E683" s="113" t="s">
        <v>2121</v>
      </c>
      <c r="F683" s="113" t="s">
        <v>2122</v>
      </c>
      <c r="G683" s="4" t="s">
        <v>2123</v>
      </c>
      <c r="H683" s="23">
        <v>2439</v>
      </c>
      <c r="I683" s="23"/>
      <c r="J683" s="23"/>
      <c r="K683" s="23" t="s">
        <v>624</v>
      </c>
      <c r="L683" s="113" t="s">
        <v>2124</v>
      </c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</row>
    <row r="684" spans="1:106" ht="47.25" customHeight="1">
      <c r="A684" s="2">
        <v>31</v>
      </c>
      <c r="B684" s="4">
        <v>31</v>
      </c>
      <c r="C684" s="113" t="s">
        <v>2119</v>
      </c>
      <c r="D684" s="113" t="s">
        <v>2120</v>
      </c>
      <c r="E684" s="113" t="s">
        <v>2125</v>
      </c>
      <c r="F684" s="113" t="s">
        <v>2126</v>
      </c>
      <c r="G684" s="4" t="s">
        <v>2127</v>
      </c>
      <c r="H684" s="23">
        <v>2863</v>
      </c>
      <c r="I684" s="23"/>
      <c r="J684" s="23"/>
      <c r="K684" s="23" t="s">
        <v>624</v>
      </c>
      <c r="L684" s="113" t="s">
        <v>2128</v>
      </c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</row>
    <row r="685" spans="1:106" ht="47.25" customHeight="1">
      <c r="A685" s="2">
        <v>32</v>
      </c>
      <c r="B685" s="4">
        <v>32</v>
      </c>
      <c r="C685" s="4" t="s">
        <v>2129</v>
      </c>
      <c r="D685" s="116" t="s">
        <v>2130</v>
      </c>
      <c r="E685" s="4" t="s">
        <v>2131</v>
      </c>
      <c r="F685" s="4" t="s">
        <v>2132</v>
      </c>
      <c r="G685" s="4" t="s">
        <v>2133</v>
      </c>
      <c r="H685" s="23">
        <v>1320</v>
      </c>
      <c r="I685" s="23"/>
      <c r="J685" s="23"/>
      <c r="K685" s="23" t="s">
        <v>624</v>
      </c>
      <c r="L685" s="4" t="s">
        <v>2134</v>
      </c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</row>
    <row r="686" spans="1:106" ht="47.25" customHeight="1">
      <c r="A686" s="2">
        <v>33</v>
      </c>
      <c r="B686" s="4">
        <v>33</v>
      </c>
      <c r="C686" s="4" t="s">
        <v>2129</v>
      </c>
      <c r="D686" s="116" t="s">
        <v>2130</v>
      </c>
      <c r="E686" s="4" t="s">
        <v>2135</v>
      </c>
      <c r="F686" s="4" t="s">
        <v>2136</v>
      </c>
      <c r="G686" s="4" t="s">
        <v>2137</v>
      </c>
      <c r="H686" s="23">
        <v>800</v>
      </c>
      <c r="I686" s="23"/>
      <c r="J686" s="23"/>
      <c r="K686" s="23" t="s">
        <v>624</v>
      </c>
      <c r="L686" s="4" t="s">
        <v>2138</v>
      </c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</row>
    <row r="687" spans="1:106" ht="47.25" customHeight="1">
      <c r="A687" s="2">
        <v>34</v>
      </c>
      <c r="B687" s="4">
        <v>34</v>
      </c>
      <c r="C687" s="4" t="s">
        <v>2129</v>
      </c>
      <c r="D687" s="116" t="s">
        <v>2130</v>
      </c>
      <c r="E687" s="4" t="s">
        <v>2139</v>
      </c>
      <c r="F687" s="4" t="s">
        <v>2140</v>
      </c>
      <c r="G687" s="4" t="s">
        <v>2055</v>
      </c>
      <c r="H687" s="23">
        <v>200</v>
      </c>
      <c r="I687" s="23"/>
      <c r="J687" s="23"/>
      <c r="K687" s="23" t="s">
        <v>624</v>
      </c>
      <c r="L687" s="110" t="s">
        <v>2141</v>
      </c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</row>
    <row r="688" spans="1:106" ht="47.25" customHeight="1">
      <c r="A688" s="2">
        <v>35</v>
      </c>
      <c r="B688" s="4">
        <v>35</v>
      </c>
      <c r="C688" s="131" t="s">
        <v>2142</v>
      </c>
      <c r="D688" s="116" t="s">
        <v>2143</v>
      </c>
      <c r="E688" s="110" t="s">
        <v>2144</v>
      </c>
      <c r="F688" s="110" t="s">
        <v>2145</v>
      </c>
      <c r="G688" s="4" t="s">
        <v>2146</v>
      </c>
      <c r="H688" s="23">
        <v>2488</v>
      </c>
      <c r="I688" s="23"/>
      <c r="J688" s="23"/>
      <c r="K688" s="23" t="s">
        <v>624</v>
      </c>
      <c r="L688" s="110" t="s">
        <v>2147</v>
      </c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</row>
    <row r="689" spans="1:106" ht="47.25" customHeight="1">
      <c r="A689" s="2">
        <v>36</v>
      </c>
      <c r="B689" s="4">
        <v>36</v>
      </c>
      <c r="C689" s="116" t="s">
        <v>2148</v>
      </c>
      <c r="D689" s="116" t="s">
        <v>2130</v>
      </c>
      <c r="E689" s="116" t="s">
        <v>2149</v>
      </c>
      <c r="F689" s="116" t="s">
        <v>2150</v>
      </c>
      <c r="G689" s="4" t="s">
        <v>2151</v>
      </c>
      <c r="H689" s="23">
        <v>10000</v>
      </c>
      <c r="I689" s="23"/>
      <c r="J689" s="23"/>
      <c r="K689" s="23" t="s">
        <v>624</v>
      </c>
      <c r="L689" s="116" t="s">
        <v>2152</v>
      </c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</row>
    <row r="690" spans="1:106" ht="47.25" customHeight="1">
      <c r="A690" s="2">
        <v>37</v>
      </c>
      <c r="B690" s="4">
        <v>37</v>
      </c>
      <c r="C690" s="113" t="s">
        <v>2153</v>
      </c>
      <c r="D690" s="113" t="s">
        <v>2099</v>
      </c>
      <c r="E690" s="113" t="s">
        <v>2154</v>
      </c>
      <c r="F690" s="113" t="s">
        <v>2155</v>
      </c>
      <c r="G690" s="4" t="s">
        <v>2156</v>
      </c>
      <c r="H690" s="23">
        <v>7200</v>
      </c>
      <c r="I690" s="23"/>
      <c r="J690" s="23"/>
      <c r="K690" s="23" t="s">
        <v>624</v>
      </c>
      <c r="L690" s="113" t="s">
        <v>2157</v>
      </c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</row>
    <row r="691" spans="1:106" ht="47.25" customHeight="1">
      <c r="A691" s="2">
        <v>38</v>
      </c>
      <c r="B691" s="4">
        <v>38</v>
      </c>
      <c r="C691" s="113" t="s">
        <v>2158</v>
      </c>
      <c r="D691" s="113" t="s">
        <v>2159</v>
      </c>
      <c r="E691" s="113" t="s">
        <v>2160</v>
      </c>
      <c r="F691" s="113" t="s">
        <v>2161</v>
      </c>
      <c r="G691" s="4" t="s">
        <v>2162</v>
      </c>
      <c r="H691" s="23"/>
      <c r="I691" s="23"/>
      <c r="J691" s="23">
        <v>8234</v>
      </c>
      <c r="K691" s="23" t="s">
        <v>624</v>
      </c>
      <c r="L691" s="113" t="s">
        <v>2163</v>
      </c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</row>
    <row r="692" spans="1:106" ht="47.25" customHeight="1">
      <c r="A692" s="2">
        <v>39</v>
      </c>
      <c r="B692" s="4">
        <v>39</v>
      </c>
      <c r="C692" s="4" t="s">
        <v>2164</v>
      </c>
      <c r="D692" s="4" t="s">
        <v>2165</v>
      </c>
      <c r="E692" s="4" t="s">
        <v>2166</v>
      </c>
      <c r="F692" s="4" t="s">
        <v>2167</v>
      </c>
      <c r="G692" s="4" t="s">
        <v>2168</v>
      </c>
      <c r="H692" s="23">
        <v>400</v>
      </c>
      <c r="I692" s="23"/>
      <c r="J692" s="23"/>
      <c r="K692" s="23" t="s">
        <v>2169</v>
      </c>
      <c r="L692" s="4" t="s">
        <v>2170</v>
      </c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</row>
    <row r="693" spans="1:106" ht="47.25" customHeight="1">
      <c r="A693" s="2">
        <v>40</v>
      </c>
      <c r="B693" s="4">
        <v>40</v>
      </c>
      <c r="C693" s="113" t="s">
        <v>2171</v>
      </c>
      <c r="D693" s="113" t="s">
        <v>2172</v>
      </c>
      <c r="E693" s="113" t="s">
        <v>2173</v>
      </c>
      <c r="F693" s="113" t="s">
        <v>2174</v>
      </c>
      <c r="G693" s="4" t="s">
        <v>2175</v>
      </c>
      <c r="H693" s="23">
        <v>13942</v>
      </c>
      <c r="I693" s="23"/>
      <c r="J693" s="23"/>
      <c r="K693" s="23" t="s">
        <v>2176</v>
      </c>
      <c r="L693" s="113" t="s">
        <v>2177</v>
      </c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</row>
    <row r="694" spans="1:106" ht="47.25" customHeight="1">
      <c r="A694" s="2">
        <v>41</v>
      </c>
      <c r="B694" s="4">
        <v>41</v>
      </c>
      <c r="C694" s="4" t="s">
        <v>2178</v>
      </c>
      <c r="D694" s="113" t="s">
        <v>2099</v>
      </c>
      <c r="E694" s="117" t="s">
        <v>2179</v>
      </c>
      <c r="F694" s="113" t="s">
        <v>2180</v>
      </c>
      <c r="G694" s="4" t="s">
        <v>2102</v>
      </c>
      <c r="H694" s="115">
        <v>3000</v>
      </c>
      <c r="I694" s="23"/>
      <c r="J694" s="23"/>
      <c r="K694" s="4" t="s">
        <v>2181</v>
      </c>
      <c r="L694" s="4" t="s">
        <v>2182</v>
      </c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</row>
    <row r="695" spans="1:106" ht="47.25" customHeight="1">
      <c r="A695" s="2">
        <v>42</v>
      </c>
      <c r="B695" s="4">
        <v>42</v>
      </c>
      <c r="C695" s="4" t="s">
        <v>2183</v>
      </c>
      <c r="D695" s="4" t="s">
        <v>2184</v>
      </c>
      <c r="E695" s="117" t="s">
        <v>2185</v>
      </c>
      <c r="F695" s="113" t="s">
        <v>2186</v>
      </c>
      <c r="G695" s="4" t="s">
        <v>2055</v>
      </c>
      <c r="H695" s="115">
        <v>200</v>
      </c>
      <c r="I695" s="23"/>
      <c r="J695" s="23"/>
      <c r="K695" s="4" t="s">
        <v>2187</v>
      </c>
      <c r="L695" s="4" t="s">
        <v>2188</v>
      </c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</row>
    <row r="696" spans="1:106" ht="47.25" customHeight="1">
      <c r="A696" s="2">
        <v>43</v>
      </c>
      <c r="B696" s="4">
        <v>43</v>
      </c>
      <c r="C696" s="113" t="s">
        <v>2164</v>
      </c>
      <c r="D696" s="113" t="s">
        <v>2165</v>
      </c>
      <c r="E696" s="113" t="s">
        <v>2189</v>
      </c>
      <c r="F696" s="113" t="s">
        <v>2190</v>
      </c>
      <c r="G696" s="4" t="s">
        <v>2055</v>
      </c>
      <c r="H696" s="115">
        <v>200</v>
      </c>
      <c r="I696" s="23"/>
      <c r="J696" s="23"/>
      <c r="K696" s="4" t="s">
        <v>2187</v>
      </c>
      <c r="L696" s="113" t="s">
        <v>2191</v>
      </c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</row>
    <row r="697" spans="1:106" ht="47.25" customHeight="1">
      <c r="A697" s="2">
        <v>44</v>
      </c>
      <c r="B697" s="4">
        <v>44</v>
      </c>
      <c r="C697" s="114" t="s">
        <v>2192</v>
      </c>
      <c r="D697" s="114" t="s">
        <v>2193</v>
      </c>
      <c r="E697" s="114" t="s">
        <v>2194</v>
      </c>
      <c r="F697" s="113" t="s">
        <v>2195</v>
      </c>
      <c r="G697" s="4" t="s">
        <v>2196</v>
      </c>
      <c r="H697" s="115">
        <v>3200</v>
      </c>
      <c r="I697" s="23"/>
      <c r="J697" s="23"/>
      <c r="K697" s="4" t="s">
        <v>675</v>
      </c>
      <c r="L697" s="113" t="s">
        <v>2197</v>
      </c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</row>
    <row r="698" spans="1:106" ht="47.25" customHeight="1">
      <c r="A698" s="2">
        <v>45</v>
      </c>
      <c r="B698" s="4">
        <v>45</v>
      </c>
      <c r="C698" s="4" t="s">
        <v>2198</v>
      </c>
      <c r="D698" s="4" t="s">
        <v>2199</v>
      </c>
      <c r="E698" s="4" t="s">
        <v>2200</v>
      </c>
      <c r="F698" s="4" t="s">
        <v>2201</v>
      </c>
      <c r="G698" s="4" t="s">
        <v>2202</v>
      </c>
      <c r="H698" s="23">
        <v>17300</v>
      </c>
      <c r="I698" s="23"/>
      <c r="J698" s="23"/>
      <c r="K698" s="4" t="s">
        <v>2187</v>
      </c>
      <c r="L698" s="113" t="s">
        <v>2203</v>
      </c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</row>
    <row r="699" spans="1:106" ht="47.25" customHeight="1">
      <c r="A699" s="2">
        <v>46</v>
      </c>
      <c r="B699" s="4">
        <v>46</v>
      </c>
      <c r="C699" s="4" t="s">
        <v>2204</v>
      </c>
      <c r="D699" s="4" t="s">
        <v>2205</v>
      </c>
      <c r="E699" s="4" t="s">
        <v>2206</v>
      </c>
      <c r="F699" s="4" t="s">
        <v>2207</v>
      </c>
      <c r="G699" s="4" t="s">
        <v>2208</v>
      </c>
      <c r="H699" s="23">
        <v>7200</v>
      </c>
      <c r="I699" s="23"/>
      <c r="J699" s="23"/>
      <c r="K699" s="4" t="s">
        <v>2187</v>
      </c>
      <c r="L699" s="113" t="s">
        <v>2188</v>
      </c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</row>
    <row r="700" spans="1:106" ht="47.25" customHeight="1">
      <c r="A700" s="2">
        <v>47</v>
      </c>
      <c r="B700" s="4">
        <v>47</v>
      </c>
      <c r="C700" s="4" t="s">
        <v>2209</v>
      </c>
      <c r="D700" s="4" t="s">
        <v>2199</v>
      </c>
      <c r="E700" s="4" t="s">
        <v>2210</v>
      </c>
      <c r="F700" s="4" t="s">
        <v>2211</v>
      </c>
      <c r="G700" s="4" t="s">
        <v>2212</v>
      </c>
      <c r="H700" s="23">
        <v>22330</v>
      </c>
      <c r="I700" s="23"/>
      <c r="J700" s="23"/>
      <c r="K700" s="4" t="s">
        <v>2187</v>
      </c>
      <c r="L700" s="4" t="s">
        <v>2213</v>
      </c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</row>
    <row r="701" spans="1:106" ht="47.25" customHeight="1">
      <c r="A701" s="2">
        <v>48</v>
      </c>
      <c r="B701" s="4">
        <v>48</v>
      </c>
      <c r="C701" s="4" t="s">
        <v>2080</v>
      </c>
      <c r="D701" s="4" t="s">
        <v>2214</v>
      </c>
      <c r="E701" s="4" t="s">
        <v>2215</v>
      </c>
      <c r="F701" s="4" t="s">
        <v>2216</v>
      </c>
      <c r="G701" s="4" t="s">
        <v>2217</v>
      </c>
      <c r="H701" s="23">
        <v>18450</v>
      </c>
      <c r="I701" s="23"/>
      <c r="J701" s="23"/>
      <c r="K701" s="4" t="s">
        <v>2187</v>
      </c>
      <c r="L701" s="113" t="s">
        <v>2218</v>
      </c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</row>
    <row r="702" spans="1:106" ht="47.25" customHeight="1">
      <c r="A702" s="2">
        <v>49</v>
      </c>
      <c r="B702" s="4">
        <v>49</v>
      </c>
      <c r="C702" s="4" t="s">
        <v>2219</v>
      </c>
      <c r="D702" s="4" t="s">
        <v>2220</v>
      </c>
      <c r="E702" s="4" t="s">
        <v>2221</v>
      </c>
      <c r="F702" s="4" t="s">
        <v>2222</v>
      </c>
      <c r="G702" s="4" t="s">
        <v>2223</v>
      </c>
      <c r="H702" s="23">
        <v>7000</v>
      </c>
      <c r="I702" s="23"/>
      <c r="J702" s="23"/>
      <c r="K702" s="4" t="s">
        <v>2187</v>
      </c>
      <c r="L702" s="110" t="s">
        <v>2224</v>
      </c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</row>
    <row r="703" spans="1:106" ht="47.25" customHeight="1">
      <c r="A703" s="2">
        <v>50</v>
      </c>
      <c r="B703" s="4">
        <v>50</v>
      </c>
      <c r="C703" s="4" t="s">
        <v>2225</v>
      </c>
      <c r="D703" s="4" t="s">
        <v>2226</v>
      </c>
      <c r="E703" s="4" t="s">
        <v>2227</v>
      </c>
      <c r="F703" s="4" t="s">
        <v>2228</v>
      </c>
      <c r="G703" s="4" t="s">
        <v>2229</v>
      </c>
      <c r="H703" s="23">
        <v>1350</v>
      </c>
      <c r="I703" s="23"/>
      <c r="J703" s="23"/>
      <c r="K703" s="4" t="s">
        <v>2187</v>
      </c>
      <c r="L703" s="4" t="s">
        <v>2230</v>
      </c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</row>
    <row r="704" spans="1:106" ht="47.25" customHeight="1">
      <c r="A704" s="2">
        <v>51</v>
      </c>
      <c r="B704" s="4">
        <v>51</v>
      </c>
      <c r="C704" s="4" t="s">
        <v>2231</v>
      </c>
      <c r="D704" s="4" t="s">
        <v>2184</v>
      </c>
      <c r="E704" s="4" t="s">
        <v>2232</v>
      </c>
      <c r="F704" s="4" t="s">
        <v>2233</v>
      </c>
      <c r="G704" s="4" t="s">
        <v>2234</v>
      </c>
      <c r="H704" s="23">
        <v>20000</v>
      </c>
      <c r="I704" s="23"/>
      <c r="J704" s="23"/>
      <c r="K704" s="118">
        <v>42902</v>
      </c>
      <c r="L704" s="113" t="s">
        <v>2235</v>
      </c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</row>
    <row r="705" spans="1:106" ht="47.25" customHeight="1">
      <c r="A705" s="2">
        <v>52</v>
      </c>
      <c r="B705" s="4">
        <v>52</v>
      </c>
      <c r="C705" s="119" t="s">
        <v>2236</v>
      </c>
      <c r="D705" s="4" t="s">
        <v>2237</v>
      </c>
      <c r="E705" s="4" t="s">
        <v>2238</v>
      </c>
      <c r="F705" s="4" t="s">
        <v>2239</v>
      </c>
      <c r="G705" s="4" t="s">
        <v>2240</v>
      </c>
      <c r="H705" s="23">
        <v>67512</v>
      </c>
      <c r="I705" s="23"/>
      <c r="J705" s="23"/>
      <c r="K705" s="23" t="s">
        <v>2241</v>
      </c>
      <c r="L705" s="4" t="s">
        <v>2242</v>
      </c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</row>
    <row r="706" spans="1:106" ht="47.25" customHeight="1">
      <c r="A706" s="2">
        <v>53</v>
      </c>
      <c r="B706" s="4">
        <v>53</v>
      </c>
      <c r="C706" s="119" t="s">
        <v>2243</v>
      </c>
      <c r="D706" s="4" t="s">
        <v>2244</v>
      </c>
      <c r="E706" s="4" t="s">
        <v>2245</v>
      </c>
      <c r="F706" s="4" t="s">
        <v>2246</v>
      </c>
      <c r="G706" s="4" t="s">
        <v>2055</v>
      </c>
      <c r="H706" s="23">
        <v>200</v>
      </c>
      <c r="I706" s="23"/>
      <c r="J706" s="23"/>
      <c r="K706" s="23" t="s">
        <v>2247</v>
      </c>
      <c r="L706" s="4" t="s">
        <v>2248</v>
      </c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</row>
    <row r="707" spans="1:106" ht="47.25" customHeight="1">
      <c r="A707" s="2">
        <v>54</v>
      </c>
      <c r="B707" s="4">
        <v>54</v>
      </c>
      <c r="C707" s="4" t="s">
        <v>2249</v>
      </c>
      <c r="D707" s="4" t="s">
        <v>2193</v>
      </c>
      <c r="E707" s="4" t="s">
        <v>2250</v>
      </c>
      <c r="F707" s="4" t="s">
        <v>2251</v>
      </c>
      <c r="G707" s="4" t="s">
        <v>2252</v>
      </c>
      <c r="H707" s="23">
        <v>316500</v>
      </c>
      <c r="I707" s="23"/>
      <c r="J707" s="23"/>
      <c r="K707" s="23" t="s">
        <v>2253</v>
      </c>
      <c r="L707" s="4" t="s">
        <v>2254</v>
      </c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</row>
    <row r="708" spans="1:106" ht="38.25">
      <c r="A708" s="2">
        <v>55</v>
      </c>
      <c r="B708" s="4">
        <v>55</v>
      </c>
      <c r="C708" s="4" t="s">
        <v>2249</v>
      </c>
      <c r="D708" s="4" t="s">
        <v>2193</v>
      </c>
      <c r="E708" s="4" t="s">
        <v>2250</v>
      </c>
      <c r="F708" s="4" t="s">
        <v>2255</v>
      </c>
      <c r="G708" s="4" t="s">
        <v>2256</v>
      </c>
      <c r="H708" s="23">
        <v>15825</v>
      </c>
      <c r="I708" s="23"/>
      <c r="J708" s="23"/>
      <c r="K708" s="23" t="s">
        <v>2253</v>
      </c>
      <c r="L708" s="4" t="s">
        <v>2257</v>
      </c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</row>
    <row r="709" spans="1:106" ht="38.25">
      <c r="A709" s="2">
        <v>56</v>
      </c>
      <c r="B709" s="4">
        <v>56</v>
      </c>
      <c r="C709" s="4" t="s">
        <v>2258</v>
      </c>
      <c r="D709" s="4" t="s">
        <v>2193</v>
      </c>
      <c r="E709" s="4" t="s">
        <v>2259</v>
      </c>
      <c r="F709" s="4" t="s">
        <v>2260</v>
      </c>
      <c r="G709" s="4" t="s">
        <v>2261</v>
      </c>
      <c r="H709" s="23">
        <v>5200</v>
      </c>
      <c r="I709" s="23"/>
      <c r="J709" s="23"/>
      <c r="K709" s="23" t="s">
        <v>2253</v>
      </c>
      <c r="L709" s="4" t="s">
        <v>2262</v>
      </c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</row>
    <row r="710" spans="1:106" ht="38.25">
      <c r="A710" s="2">
        <v>57</v>
      </c>
      <c r="B710" s="4">
        <v>57</v>
      </c>
      <c r="C710" s="4" t="s">
        <v>2263</v>
      </c>
      <c r="D710" s="4" t="s">
        <v>2193</v>
      </c>
      <c r="E710" s="4" t="s">
        <v>2259</v>
      </c>
      <c r="F710" s="4" t="s">
        <v>2264</v>
      </c>
      <c r="G710" s="4" t="s">
        <v>2261</v>
      </c>
      <c r="H710" s="23">
        <v>5200</v>
      </c>
      <c r="I710" s="23"/>
      <c r="J710" s="23"/>
      <c r="K710" s="23" t="s">
        <v>2253</v>
      </c>
      <c r="L710" s="4" t="s">
        <v>2265</v>
      </c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</row>
    <row r="711" spans="1:106" ht="38.25">
      <c r="A711" s="2">
        <v>58</v>
      </c>
      <c r="B711" s="4">
        <v>58</v>
      </c>
      <c r="C711" s="4" t="s">
        <v>2266</v>
      </c>
      <c r="D711" s="4" t="s">
        <v>2267</v>
      </c>
      <c r="E711" s="4" t="s">
        <v>2268</v>
      </c>
      <c r="F711" s="4" t="s">
        <v>2269</v>
      </c>
      <c r="G711" s="4" t="s">
        <v>2270</v>
      </c>
      <c r="H711" s="23">
        <v>22400</v>
      </c>
      <c r="I711" s="23"/>
      <c r="J711" s="23"/>
      <c r="K711" s="23" t="s">
        <v>2271</v>
      </c>
      <c r="L711" s="4" t="s">
        <v>2272</v>
      </c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</row>
    <row r="712" spans="1:106" ht="51">
      <c r="A712" s="2">
        <v>59</v>
      </c>
      <c r="B712" s="4">
        <v>59</v>
      </c>
      <c r="C712" s="4" t="s">
        <v>2273</v>
      </c>
      <c r="D712" s="4" t="s">
        <v>2274</v>
      </c>
      <c r="E712" s="4" t="s">
        <v>2275</v>
      </c>
      <c r="F712" s="4" t="s">
        <v>2276</v>
      </c>
      <c r="G712" s="4" t="s">
        <v>2277</v>
      </c>
      <c r="H712" s="23">
        <v>29500</v>
      </c>
      <c r="I712" s="23"/>
      <c r="J712" s="23"/>
      <c r="K712" s="23" t="s">
        <v>2278</v>
      </c>
      <c r="L712" s="4" t="s">
        <v>2279</v>
      </c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</row>
    <row r="713" spans="1:106" ht="51">
      <c r="A713" s="2">
        <v>60</v>
      </c>
      <c r="B713" s="4">
        <v>60</v>
      </c>
      <c r="C713" s="4" t="s">
        <v>2280</v>
      </c>
      <c r="D713" s="4" t="s">
        <v>2281</v>
      </c>
      <c r="E713" s="4" t="s">
        <v>2282</v>
      </c>
      <c r="F713" s="4" t="s">
        <v>2283</v>
      </c>
      <c r="G713" s="4" t="s">
        <v>1097</v>
      </c>
      <c r="H713" s="23">
        <v>5000</v>
      </c>
      <c r="I713" s="23"/>
      <c r="J713" s="23"/>
      <c r="K713" s="23" t="s">
        <v>2284</v>
      </c>
      <c r="L713" s="4" t="s">
        <v>2285</v>
      </c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</row>
    <row r="714" spans="1:106" ht="51">
      <c r="A714" s="2">
        <v>61</v>
      </c>
      <c r="B714" s="4">
        <v>61</v>
      </c>
      <c r="C714" s="110" t="s">
        <v>2286</v>
      </c>
      <c r="D714" s="110" t="s">
        <v>2214</v>
      </c>
      <c r="E714" s="110" t="s">
        <v>2287</v>
      </c>
      <c r="F714" s="110" t="s">
        <v>2288</v>
      </c>
      <c r="G714" s="4" t="s">
        <v>2289</v>
      </c>
      <c r="H714" s="23">
        <v>4700</v>
      </c>
      <c r="I714" s="23"/>
      <c r="J714" s="23"/>
      <c r="K714" s="23" t="s">
        <v>210</v>
      </c>
      <c r="L714" s="4" t="s">
        <v>2290</v>
      </c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</row>
    <row r="715" spans="1:106" ht="38.25" customHeight="1">
      <c r="A715" s="2">
        <v>62</v>
      </c>
      <c r="B715" s="4">
        <v>62</v>
      </c>
      <c r="C715" s="119" t="s">
        <v>2291</v>
      </c>
      <c r="D715" s="110" t="s">
        <v>2292</v>
      </c>
      <c r="E715" s="120" t="s">
        <v>2293</v>
      </c>
      <c r="F715" s="4" t="s">
        <v>2294</v>
      </c>
      <c r="G715" s="4" t="s">
        <v>2295</v>
      </c>
      <c r="H715" s="23">
        <v>2050</v>
      </c>
      <c r="I715" s="23"/>
      <c r="J715" s="23"/>
      <c r="K715" s="23" t="s">
        <v>2296</v>
      </c>
      <c r="L715" s="4" t="s">
        <v>2297</v>
      </c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</row>
    <row r="716" spans="1:106" ht="38.25" customHeight="1">
      <c r="A716" s="2">
        <v>63</v>
      </c>
      <c r="B716" s="4">
        <v>63</v>
      </c>
      <c r="C716" s="119" t="s">
        <v>1966</v>
      </c>
      <c r="D716" s="110" t="s">
        <v>2298</v>
      </c>
      <c r="E716" s="110" t="s">
        <v>2299</v>
      </c>
      <c r="F716" s="119" t="s">
        <v>2300</v>
      </c>
      <c r="G716" s="4" t="s">
        <v>2301</v>
      </c>
      <c r="H716" s="23">
        <v>6580</v>
      </c>
      <c r="I716" s="23"/>
      <c r="J716" s="23"/>
      <c r="K716" s="23" t="s">
        <v>2296</v>
      </c>
      <c r="L716" s="4" t="s">
        <v>2302</v>
      </c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</row>
    <row r="717" spans="1:106" ht="38.25" customHeight="1">
      <c r="A717" s="2">
        <v>64</v>
      </c>
      <c r="B717" s="4">
        <v>64</v>
      </c>
      <c r="C717" s="4" t="s">
        <v>2303</v>
      </c>
      <c r="D717" s="4" t="s">
        <v>2193</v>
      </c>
      <c r="E717" s="4" t="s">
        <v>2304</v>
      </c>
      <c r="F717" s="4" t="s">
        <v>2305</v>
      </c>
      <c r="G717" s="4" t="s">
        <v>2306</v>
      </c>
      <c r="H717" s="23">
        <v>4900</v>
      </c>
      <c r="I717" s="23"/>
      <c r="J717" s="23"/>
      <c r="K717" s="23" t="s">
        <v>2307</v>
      </c>
      <c r="L717" s="4" t="s">
        <v>2308</v>
      </c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</row>
    <row r="718" spans="1:106" ht="38.25" customHeight="1">
      <c r="A718" s="2">
        <v>65</v>
      </c>
      <c r="B718" s="4">
        <v>65</v>
      </c>
      <c r="C718" s="4" t="s">
        <v>1897</v>
      </c>
      <c r="D718" s="4" t="s">
        <v>2267</v>
      </c>
      <c r="E718" s="4" t="s">
        <v>2309</v>
      </c>
      <c r="F718" s="4" t="s">
        <v>2310</v>
      </c>
      <c r="G718" s="4" t="s">
        <v>2311</v>
      </c>
      <c r="H718" s="23">
        <v>1500</v>
      </c>
      <c r="I718" s="23"/>
      <c r="J718" s="23"/>
      <c r="K718" s="23" t="s">
        <v>2312</v>
      </c>
      <c r="L718" s="4" t="s">
        <v>2313</v>
      </c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</row>
    <row r="719" spans="1:106" ht="38.25" customHeight="1">
      <c r="A719" s="2">
        <v>66</v>
      </c>
      <c r="B719" s="4">
        <v>66</v>
      </c>
      <c r="C719" s="4" t="s">
        <v>2314</v>
      </c>
      <c r="D719" s="4" t="s">
        <v>2267</v>
      </c>
      <c r="E719" s="4" t="s">
        <v>2315</v>
      </c>
      <c r="F719" s="4" t="s">
        <v>2316</v>
      </c>
      <c r="G719" s="4" t="s">
        <v>2317</v>
      </c>
      <c r="H719" s="23">
        <v>17820</v>
      </c>
      <c r="I719" s="23"/>
      <c r="J719" s="23"/>
      <c r="K719" s="23" t="s">
        <v>2312</v>
      </c>
      <c r="L719" s="4" t="s">
        <v>2318</v>
      </c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</row>
    <row r="720" spans="1:106" ht="38.25" customHeight="1">
      <c r="A720" s="2">
        <v>67</v>
      </c>
      <c r="B720" s="4">
        <v>67</v>
      </c>
      <c r="C720" s="4" t="s">
        <v>2319</v>
      </c>
      <c r="D720" s="4" t="s">
        <v>2193</v>
      </c>
      <c r="E720" s="4" t="s">
        <v>2320</v>
      </c>
      <c r="F720" s="4" t="s">
        <v>2321</v>
      </c>
      <c r="G720" s="4" t="s">
        <v>1097</v>
      </c>
      <c r="H720" s="23">
        <v>5000</v>
      </c>
      <c r="I720" s="23"/>
      <c r="J720" s="23"/>
      <c r="K720" s="23" t="s">
        <v>2322</v>
      </c>
      <c r="L720" s="4" t="s">
        <v>2323</v>
      </c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</row>
    <row r="721" spans="1:106" ht="38.25" customHeight="1">
      <c r="A721" s="2">
        <v>68</v>
      </c>
      <c r="B721" s="4">
        <v>1</v>
      </c>
      <c r="C721" s="4" t="s">
        <v>2324</v>
      </c>
      <c r="D721" s="4" t="s">
        <v>2325</v>
      </c>
      <c r="E721" s="4" t="s">
        <v>2326</v>
      </c>
      <c r="F721" s="4" t="s">
        <v>2327</v>
      </c>
      <c r="G721" s="4" t="s">
        <v>2328</v>
      </c>
      <c r="H721" s="23">
        <v>1800</v>
      </c>
      <c r="I721" s="23"/>
      <c r="J721" s="23"/>
      <c r="K721" s="4" t="s">
        <v>2329</v>
      </c>
      <c r="L721" s="4" t="s">
        <v>2330</v>
      </c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</row>
    <row r="722" spans="1:106" ht="38.25" customHeight="1">
      <c r="A722" s="2">
        <v>69</v>
      </c>
      <c r="B722" s="4">
        <v>2</v>
      </c>
      <c r="C722" s="4" t="s">
        <v>2324</v>
      </c>
      <c r="D722" s="4" t="s">
        <v>2325</v>
      </c>
      <c r="E722" s="4" t="s">
        <v>2331</v>
      </c>
      <c r="F722" s="4" t="s">
        <v>2332</v>
      </c>
      <c r="G722" s="4" t="s">
        <v>2333</v>
      </c>
      <c r="H722" s="23">
        <v>1150</v>
      </c>
      <c r="I722" s="23"/>
      <c r="J722" s="23"/>
      <c r="K722" s="4" t="s">
        <v>2329</v>
      </c>
      <c r="L722" s="4" t="s">
        <v>2334</v>
      </c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</row>
    <row r="723" spans="1:106" ht="51">
      <c r="A723" s="2">
        <v>70</v>
      </c>
      <c r="B723" s="4">
        <v>3</v>
      </c>
      <c r="C723" s="4" t="s">
        <v>2335</v>
      </c>
      <c r="D723" s="4" t="s">
        <v>2336</v>
      </c>
      <c r="E723" s="4" t="s">
        <v>2337</v>
      </c>
      <c r="F723" s="4" t="s">
        <v>2338</v>
      </c>
      <c r="G723" s="4" t="s">
        <v>2339</v>
      </c>
      <c r="H723" s="23">
        <f>4750+500</f>
        <v>5250</v>
      </c>
      <c r="I723" s="23"/>
      <c r="J723" s="23"/>
      <c r="K723" s="4" t="s">
        <v>1977</v>
      </c>
      <c r="L723" s="4" t="s">
        <v>2340</v>
      </c>
      <c r="M723" s="4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</row>
    <row r="724" spans="1:106" ht="51">
      <c r="A724" s="2">
        <v>71</v>
      </c>
      <c r="B724" s="4">
        <v>4</v>
      </c>
      <c r="C724" s="4" t="s">
        <v>2341</v>
      </c>
      <c r="D724" s="4" t="s">
        <v>2342</v>
      </c>
      <c r="E724" s="4" t="s">
        <v>2343</v>
      </c>
      <c r="F724" s="4" t="s">
        <v>2344</v>
      </c>
      <c r="G724" s="4" t="s">
        <v>2345</v>
      </c>
      <c r="H724" s="23">
        <v>2110</v>
      </c>
      <c r="I724" s="23"/>
      <c r="J724" s="23"/>
      <c r="K724" s="4" t="s">
        <v>2346</v>
      </c>
      <c r="L724" s="4" t="s">
        <v>2347</v>
      </c>
      <c r="M724" s="4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</row>
    <row r="725" spans="1:106" ht="51">
      <c r="A725" s="2">
        <v>72</v>
      </c>
      <c r="B725" s="4">
        <v>5</v>
      </c>
      <c r="C725" s="113" t="s">
        <v>2348</v>
      </c>
      <c r="D725" s="113" t="s">
        <v>2349</v>
      </c>
      <c r="E725" s="113" t="s">
        <v>2350</v>
      </c>
      <c r="F725" s="113" t="s">
        <v>2351</v>
      </c>
      <c r="G725" s="4" t="s">
        <v>2352</v>
      </c>
      <c r="H725" s="23">
        <v>4449</v>
      </c>
      <c r="I725" s="23"/>
      <c r="J725" s="23"/>
      <c r="K725" s="4" t="s">
        <v>2353</v>
      </c>
      <c r="L725" s="113" t="s">
        <v>2354</v>
      </c>
      <c r="M725" s="4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</row>
    <row r="726" spans="1:106" ht="51">
      <c r="A726" s="2">
        <v>73</v>
      </c>
      <c r="B726" s="4">
        <v>6</v>
      </c>
      <c r="C726" s="113" t="s">
        <v>2355</v>
      </c>
      <c r="D726" s="113" t="s">
        <v>2356</v>
      </c>
      <c r="E726" s="113" t="s">
        <v>2357</v>
      </c>
      <c r="F726" s="113" t="s">
        <v>2358</v>
      </c>
      <c r="G726" s="4" t="s">
        <v>1097</v>
      </c>
      <c r="H726" s="23">
        <v>5000</v>
      </c>
      <c r="I726" s="23"/>
      <c r="J726" s="23"/>
      <c r="K726" s="4" t="s">
        <v>61</v>
      </c>
      <c r="L726" s="113" t="s">
        <v>2359</v>
      </c>
      <c r="M726" s="4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</row>
    <row r="727" spans="1:106" ht="51">
      <c r="A727" s="2">
        <v>74</v>
      </c>
      <c r="B727" s="4">
        <v>7</v>
      </c>
      <c r="C727" s="113" t="s">
        <v>2360</v>
      </c>
      <c r="D727" s="113" t="s">
        <v>2361</v>
      </c>
      <c r="E727" s="113" t="s">
        <v>2362</v>
      </c>
      <c r="F727" s="113" t="s">
        <v>2363</v>
      </c>
      <c r="G727" s="4" t="s">
        <v>2364</v>
      </c>
      <c r="H727" s="23">
        <f>7762+4690</f>
        <v>12452</v>
      </c>
      <c r="I727" s="23"/>
      <c r="J727" s="23"/>
      <c r="K727" s="4" t="s">
        <v>2365</v>
      </c>
      <c r="L727" s="113" t="s">
        <v>2366</v>
      </c>
      <c r="M727" s="4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</row>
    <row r="728" spans="1:106" ht="51">
      <c r="A728" s="2">
        <v>75</v>
      </c>
      <c r="B728" s="4">
        <v>8</v>
      </c>
      <c r="C728" s="4" t="s">
        <v>2367</v>
      </c>
      <c r="D728" s="4" t="s">
        <v>2368</v>
      </c>
      <c r="E728" s="4" t="s">
        <v>2369</v>
      </c>
      <c r="F728" s="4" t="s">
        <v>2370</v>
      </c>
      <c r="G728" s="4" t="s">
        <v>2371</v>
      </c>
      <c r="H728" s="23">
        <v>15000</v>
      </c>
      <c r="I728" s="23"/>
      <c r="J728" s="23"/>
      <c r="K728" s="4" t="s">
        <v>2372</v>
      </c>
      <c r="L728" s="113" t="s">
        <v>2373</v>
      </c>
      <c r="M728" s="4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</row>
    <row r="729" spans="1:106" ht="51">
      <c r="A729" s="2">
        <v>76</v>
      </c>
      <c r="B729" s="4">
        <v>9</v>
      </c>
      <c r="C729" s="4" t="s">
        <v>2367</v>
      </c>
      <c r="D729" s="4" t="s">
        <v>2368</v>
      </c>
      <c r="E729" s="4" t="s">
        <v>2369</v>
      </c>
      <c r="F729" s="4" t="s">
        <v>2374</v>
      </c>
      <c r="G729" s="4" t="s">
        <v>2375</v>
      </c>
      <c r="H729" s="23">
        <v>13000</v>
      </c>
      <c r="I729" s="23"/>
      <c r="J729" s="23"/>
      <c r="K729" s="4" t="s">
        <v>2372</v>
      </c>
      <c r="L729" s="113" t="s">
        <v>2376</v>
      </c>
      <c r="M729" s="4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</row>
    <row r="730" spans="1:106" ht="63.75">
      <c r="A730" s="2">
        <v>77</v>
      </c>
      <c r="B730" s="4">
        <v>10</v>
      </c>
      <c r="C730" s="4" t="s">
        <v>2377</v>
      </c>
      <c r="D730" s="4" t="s">
        <v>2378</v>
      </c>
      <c r="E730" s="4" t="s">
        <v>2379</v>
      </c>
      <c r="F730" s="4" t="s">
        <v>2380</v>
      </c>
      <c r="G730" s="4" t="s">
        <v>2381</v>
      </c>
      <c r="H730" s="23">
        <v>10125</v>
      </c>
      <c r="I730" s="23"/>
      <c r="J730" s="23"/>
      <c r="K730" s="4" t="s">
        <v>2382</v>
      </c>
      <c r="L730" s="4" t="s">
        <v>2383</v>
      </c>
      <c r="M730" s="4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</row>
    <row r="731" spans="1:106" ht="63.75">
      <c r="A731" s="2">
        <v>78</v>
      </c>
      <c r="B731" s="4">
        <v>11</v>
      </c>
      <c r="C731" s="4" t="s">
        <v>2384</v>
      </c>
      <c r="D731" s="4" t="s">
        <v>2385</v>
      </c>
      <c r="E731" s="4" t="s">
        <v>2386</v>
      </c>
      <c r="F731" s="4" t="s">
        <v>2387</v>
      </c>
      <c r="G731" s="4" t="s">
        <v>2388</v>
      </c>
      <c r="H731" s="23">
        <f>200+3000</f>
        <v>3200</v>
      </c>
      <c r="I731" s="23"/>
      <c r="J731" s="23"/>
      <c r="K731" s="4" t="s">
        <v>2382</v>
      </c>
      <c r="L731" s="4" t="s">
        <v>2389</v>
      </c>
      <c r="M731" s="4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</row>
    <row r="732" spans="1:106" ht="51">
      <c r="A732" s="2">
        <v>79</v>
      </c>
      <c r="B732" s="4">
        <v>12</v>
      </c>
      <c r="C732" s="15" t="s">
        <v>2390</v>
      </c>
      <c r="D732" s="15" t="s">
        <v>2391</v>
      </c>
      <c r="E732" s="15" t="s">
        <v>2392</v>
      </c>
      <c r="F732" s="15" t="s">
        <v>2393</v>
      </c>
      <c r="G732" s="15" t="s">
        <v>2394</v>
      </c>
      <c r="H732" s="25"/>
      <c r="I732" s="23"/>
      <c r="J732" s="23">
        <v>11000</v>
      </c>
      <c r="K732" s="15" t="s">
        <v>2346</v>
      </c>
      <c r="L732" s="15" t="s">
        <v>2395</v>
      </c>
      <c r="M732" s="4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</row>
    <row r="733" spans="1:106" ht="51">
      <c r="A733" s="2">
        <v>80</v>
      </c>
      <c r="B733" s="4">
        <v>13</v>
      </c>
      <c r="C733" s="113" t="s">
        <v>2396</v>
      </c>
      <c r="D733" s="113" t="s">
        <v>2397</v>
      </c>
      <c r="E733" s="113" t="s">
        <v>2398</v>
      </c>
      <c r="F733" s="113" t="s">
        <v>2399</v>
      </c>
      <c r="G733" s="4" t="s">
        <v>2400</v>
      </c>
      <c r="H733" s="23">
        <v>10200</v>
      </c>
      <c r="I733" s="23"/>
      <c r="J733" s="23"/>
      <c r="K733" s="4" t="s">
        <v>2401</v>
      </c>
      <c r="L733" s="113" t="s">
        <v>2402</v>
      </c>
      <c r="M733" s="4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</row>
    <row r="734" spans="1:106" ht="51">
      <c r="A734" s="2">
        <v>81</v>
      </c>
      <c r="B734" s="4">
        <v>14</v>
      </c>
      <c r="C734" s="4" t="s">
        <v>2324</v>
      </c>
      <c r="D734" s="113" t="s">
        <v>2403</v>
      </c>
      <c r="E734" s="113" t="s">
        <v>2404</v>
      </c>
      <c r="F734" s="113" t="s">
        <v>2405</v>
      </c>
      <c r="G734" s="4" t="s">
        <v>2406</v>
      </c>
      <c r="H734" s="23">
        <v>1500</v>
      </c>
      <c r="I734" s="23"/>
      <c r="J734" s="23"/>
      <c r="K734" s="4" t="s">
        <v>2407</v>
      </c>
      <c r="L734" s="113" t="s">
        <v>2408</v>
      </c>
      <c r="M734" s="15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</row>
    <row r="735" spans="1:106" ht="51">
      <c r="A735" s="2">
        <v>82</v>
      </c>
      <c r="B735" s="4">
        <v>15</v>
      </c>
      <c r="C735" s="113" t="s">
        <v>2409</v>
      </c>
      <c r="D735" s="113" t="s">
        <v>2410</v>
      </c>
      <c r="E735" s="113" t="s">
        <v>2411</v>
      </c>
      <c r="F735" s="113" t="s">
        <v>2412</v>
      </c>
      <c r="G735" s="4" t="s">
        <v>2413</v>
      </c>
      <c r="H735" s="23">
        <v>5000</v>
      </c>
      <c r="I735" s="23"/>
      <c r="J735" s="23"/>
      <c r="K735" s="4" t="s">
        <v>2414</v>
      </c>
      <c r="L735" s="113" t="s">
        <v>2415</v>
      </c>
      <c r="M735" s="4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</row>
    <row r="736" spans="1:106" ht="51">
      <c r="A736" s="2">
        <v>83</v>
      </c>
      <c r="B736" s="4">
        <v>16</v>
      </c>
      <c r="C736" s="21" t="s">
        <v>2416</v>
      </c>
      <c r="D736" s="113" t="s">
        <v>2417</v>
      </c>
      <c r="E736" s="113" t="s">
        <v>2418</v>
      </c>
      <c r="F736" s="113" t="s">
        <v>2419</v>
      </c>
      <c r="G736" s="4" t="s">
        <v>2420</v>
      </c>
      <c r="H736" s="23">
        <v>17000</v>
      </c>
      <c r="I736" s="23"/>
      <c r="J736" s="23"/>
      <c r="K736" s="4" t="s">
        <v>2421</v>
      </c>
      <c r="L736" s="113" t="s">
        <v>2422</v>
      </c>
      <c r="M736" s="4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</row>
    <row r="737" spans="1:106" ht="51">
      <c r="A737" s="2">
        <v>84</v>
      </c>
      <c r="B737" s="4">
        <v>17</v>
      </c>
      <c r="C737" s="113" t="s">
        <v>2423</v>
      </c>
      <c r="D737" s="113" t="s">
        <v>2424</v>
      </c>
      <c r="E737" s="113" t="s">
        <v>2425</v>
      </c>
      <c r="F737" s="113" t="s">
        <v>2426</v>
      </c>
      <c r="G737" s="4" t="s">
        <v>2427</v>
      </c>
      <c r="H737" s="23">
        <v>4910</v>
      </c>
      <c r="I737" s="23"/>
      <c r="J737" s="23"/>
      <c r="K737" s="4" t="s">
        <v>2428</v>
      </c>
      <c r="L737" s="113" t="s">
        <v>2429</v>
      </c>
      <c r="M737" s="4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</row>
    <row r="738" spans="1:106" ht="38.25">
      <c r="A738" s="2">
        <v>85</v>
      </c>
      <c r="B738" s="4">
        <v>18</v>
      </c>
      <c r="C738" s="114" t="s">
        <v>2430</v>
      </c>
      <c r="D738" s="113" t="s">
        <v>2431</v>
      </c>
      <c r="E738" s="113" t="s">
        <v>2432</v>
      </c>
      <c r="F738" s="113" t="s">
        <v>2433</v>
      </c>
      <c r="G738" s="4" t="s">
        <v>2434</v>
      </c>
      <c r="H738" s="23">
        <v>3650</v>
      </c>
      <c r="I738" s="23"/>
      <c r="J738" s="23"/>
      <c r="K738" s="4" t="s">
        <v>2435</v>
      </c>
      <c r="L738" s="113" t="s">
        <v>2436</v>
      </c>
      <c r="M738" s="4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</row>
    <row r="739" spans="1:106" ht="38.25">
      <c r="A739" s="2">
        <v>86</v>
      </c>
      <c r="B739" s="4">
        <v>19</v>
      </c>
      <c r="C739" s="114" t="s">
        <v>2437</v>
      </c>
      <c r="D739" s="114" t="s">
        <v>2438</v>
      </c>
      <c r="E739" s="121" t="s">
        <v>2439</v>
      </c>
      <c r="F739" s="114" t="s">
        <v>2440</v>
      </c>
      <c r="G739" s="4" t="s">
        <v>2441</v>
      </c>
      <c r="H739" s="23">
        <v>13200</v>
      </c>
      <c r="I739" s="23"/>
      <c r="J739" s="23"/>
      <c r="K739" s="4" t="s">
        <v>2442</v>
      </c>
      <c r="L739" s="121" t="s">
        <v>2443</v>
      </c>
      <c r="M739" s="4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</row>
    <row r="740" spans="1:106" ht="38.25">
      <c r="A740" s="2">
        <v>87</v>
      </c>
      <c r="B740" s="4">
        <v>20</v>
      </c>
      <c r="C740" s="114" t="s">
        <v>2444</v>
      </c>
      <c r="D740" s="113" t="s">
        <v>2445</v>
      </c>
      <c r="E740" s="113" t="s">
        <v>2446</v>
      </c>
      <c r="F740" s="113" t="s">
        <v>2447</v>
      </c>
      <c r="G740" s="4" t="s">
        <v>2448</v>
      </c>
      <c r="H740" s="23">
        <v>7200</v>
      </c>
      <c r="I740" s="23"/>
      <c r="J740" s="23"/>
      <c r="K740" s="118">
        <v>42951</v>
      </c>
      <c r="L740" s="393" t="s">
        <v>2449</v>
      </c>
      <c r="M740" s="4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</row>
    <row r="741" spans="1:106" ht="51">
      <c r="A741" s="2">
        <v>88</v>
      </c>
      <c r="B741" s="4">
        <v>21</v>
      </c>
      <c r="C741" s="113" t="s">
        <v>2450</v>
      </c>
      <c r="D741" s="113" t="s">
        <v>2451</v>
      </c>
      <c r="E741" s="113" t="s">
        <v>2452</v>
      </c>
      <c r="F741" s="113" t="s">
        <v>2453</v>
      </c>
      <c r="G741" s="4" t="s">
        <v>2454</v>
      </c>
      <c r="H741" s="23">
        <v>10450</v>
      </c>
      <c r="I741" s="23"/>
      <c r="J741" s="23"/>
      <c r="K741" s="23" t="s">
        <v>2455</v>
      </c>
      <c r="L741" s="113" t="s">
        <v>2456</v>
      </c>
      <c r="M741" s="4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</row>
    <row r="742" spans="1:106" ht="51">
      <c r="A742" s="2">
        <v>89</v>
      </c>
      <c r="B742" s="4">
        <v>22</v>
      </c>
      <c r="C742" s="113" t="s">
        <v>2457</v>
      </c>
      <c r="D742" s="113" t="s">
        <v>2451</v>
      </c>
      <c r="E742" s="113" t="s">
        <v>2458</v>
      </c>
      <c r="F742" s="113" t="s">
        <v>2459</v>
      </c>
      <c r="G742" s="4" t="s">
        <v>2460</v>
      </c>
      <c r="H742" s="23">
        <v>200</v>
      </c>
      <c r="I742" s="23"/>
      <c r="J742" s="23"/>
      <c r="K742" s="23" t="s">
        <v>2461</v>
      </c>
      <c r="L742" s="113" t="s">
        <v>2462</v>
      </c>
      <c r="M742" s="4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</row>
    <row r="743" spans="1:106" ht="51">
      <c r="A743" s="2">
        <v>90</v>
      </c>
      <c r="B743" s="4">
        <v>23</v>
      </c>
      <c r="C743" s="113" t="s">
        <v>2457</v>
      </c>
      <c r="D743" s="113" t="s">
        <v>2451</v>
      </c>
      <c r="E743" s="113" t="s">
        <v>2463</v>
      </c>
      <c r="F743" s="113" t="s">
        <v>2464</v>
      </c>
      <c r="G743" s="4" t="s">
        <v>2465</v>
      </c>
      <c r="H743" s="23">
        <f>200+4200</f>
        <v>4400</v>
      </c>
      <c r="I743" s="23"/>
      <c r="J743" s="23"/>
      <c r="K743" s="23" t="s">
        <v>2466</v>
      </c>
      <c r="L743" s="113" t="s">
        <v>2467</v>
      </c>
      <c r="M743" s="117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</row>
    <row r="744" spans="1:106" ht="51">
      <c r="A744" s="2">
        <v>91</v>
      </c>
      <c r="B744" s="4">
        <v>24</v>
      </c>
      <c r="C744" s="113" t="s">
        <v>2468</v>
      </c>
      <c r="D744" s="113" t="s">
        <v>2469</v>
      </c>
      <c r="E744" s="113" t="s">
        <v>2470</v>
      </c>
      <c r="F744" s="113" t="s">
        <v>2471</v>
      </c>
      <c r="G744" s="4" t="s">
        <v>2472</v>
      </c>
      <c r="H744" s="23">
        <f>200+5000</f>
        <v>5200</v>
      </c>
      <c r="I744" s="23"/>
      <c r="J744" s="23"/>
      <c r="K744" s="23" t="s">
        <v>2473</v>
      </c>
      <c r="L744" s="113" t="s">
        <v>2474</v>
      </c>
      <c r="M744" s="117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</row>
    <row r="745" spans="1:106" ht="63.75">
      <c r="A745" s="2">
        <v>92</v>
      </c>
      <c r="B745" s="4">
        <v>25</v>
      </c>
      <c r="C745" s="4" t="s">
        <v>2475</v>
      </c>
      <c r="D745" s="4" t="s">
        <v>2476</v>
      </c>
      <c r="E745" s="4" t="s">
        <v>2477</v>
      </c>
      <c r="F745" s="4" t="s">
        <v>2478</v>
      </c>
      <c r="G745" s="4" t="s">
        <v>2479</v>
      </c>
      <c r="H745" s="23">
        <v>5200</v>
      </c>
      <c r="I745" s="23"/>
      <c r="J745" s="23"/>
      <c r="K745" s="23" t="s">
        <v>2421</v>
      </c>
      <c r="L745" s="4" t="s">
        <v>2480</v>
      </c>
      <c r="M745" s="117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</row>
    <row r="746" spans="1:106" ht="63.75">
      <c r="A746" s="2">
        <v>93</v>
      </c>
      <c r="B746" s="4">
        <v>26</v>
      </c>
      <c r="C746" s="4" t="s">
        <v>2481</v>
      </c>
      <c r="D746" s="4" t="s">
        <v>2482</v>
      </c>
      <c r="E746" s="4" t="s">
        <v>2483</v>
      </c>
      <c r="F746" s="4" t="s">
        <v>2484</v>
      </c>
      <c r="G746" s="4" t="s">
        <v>2485</v>
      </c>
      <c r="H746" s="23">
        <v>200</v>
      </c>
      <c r="I746" s="23"/>
      <c r="J746" s="23"/>
      <c r="K746" s="23" t="s">
        <v>2486</v>
      </c>
      <c r="L746" s="4" t="s">
        <v>2487</v>
      </c>
      <c r="M746" s="117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</row>
    <row r="747" spans="1:106" ht="63.75">
      <c r="A747" s="2">
        <v>94</v>
      </c>
      <c r="B747" s="4">
        <v>27</v>
      </c>
      <c r="C747" s="4" t="s">
        <v>2488</v>
      </c>
      <c r="D747" s="4" t="s">
        <v>2489</v>
      </c>
      <c r="E747" s="4" t="s">
        <v>2490</v>
      </c>
      <c r="F747" s="4" t="s">
        <v>2491</v>
      </c>
      <c r="G747" s="4" t="s">
        <v>2492</v>
      </c>
      <c r="H747" s="23">
        <v>3500</v>
      </c>
      <c r="I747" s="23"/>
      <c r="J747" s="23"/>
      <c r="K747" s="23" t="s">
        <v>2486</v>
      </c>
      <c r="L747" s="4" t="s">
        <v>2493</v>
      </c>
      <c r="M747" s="117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</row>
    <row r="748" spans="1:106" ht="63.75">
      <c r="A748" s="2">
        <v>95</v>
      </c>
      <c r="B748" s="4">
        <v>28</v>
      </c>
      <c r="C748" s="4" t="s">
        <v>2494</v>
      </c>
      <c r="D748" s="4" t="s">
        <v>2495</v>
      </c>
      <c r="E748" s="4" t="s">
        <v>2496</v>
      </c>
      <c r="F748" s="4" t="s">
        <v>2497</v>
      </c>
      <c r="G748" s="4" t="s">
        <v>2498</v>
      </c>
      <c r="H748" s="23">
        <v>32250</v>
      </c>
      <c r="I748" s="23"/>
      <c r="J748" s="23"/>
      <c r="K748" s="23" t="s">
        <v>2499</v>
      </c>
      <c r="L748" s="4" t="s">
        <v>2500</v>
      </c>
      <c r="M748" s="117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</row>
    <row r="749" spans="1:106" ht="63.75">
      <c r="A749" s="2">
        <v>96</v>
      </c>
      <c r="B749" s="4">
        <v>29</v>
      </c>
      <c r="C749" s="4" t="s">
        <v>2501</v>
      </c>
      <c r="D749" s="4" t="s">
        <v>2502</v>
      </c>
      <c r="E749" s="4" t="s">
        <v>2503</v>
      </c>
      <c r="F749" s="4" t="s">
        <v>2504</v>
      </c>
      <c r="G749" s="4" t="s">
        <v>2505</v>
      </c>
      <c r="H749" s="23">
        <v>5200</v>
      </c>
      <c r="I749" s="23"/>
      <c r="J749" s="23"/>
      <c r="K749" s="23" t="s">
        <v>2499</v>
      </c>
      <c r="L749" s="4" t="s">
        <v>2506</v>
      </c>
      <c r="M749" s="117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</row>
    <row r="750" spans="1:106" ht="63.75">
      <c r="A750" s="2">
        <v>97</v>
      </c>
      <c r="B750" s="4">
        <v>30</v>
      </c>
      <c r="C750" s="4" t="s">
        <v>2507</v>
      </c>
      <c r="D750" s="4" t="s">
        <v>2508</v>
      </c>
      <c r="E750" s="4" t="s">
        <v>2509</v>
      </c>
      <c r="F750" s="4" t="s">
        <v>2510</v>
      </c>
      <c r="G750" s="4" t="s">
        <v>2511</v>
      </c>
      <c r="H750" s="23">
        <v>30600</v>
      </c>
      <c r="I750" s="23"/>
      <c r="J750" s="23"/>
      <c r="K750" s="23" t="s">
        <v>2499</v>
      </c>
      <c r="L750" s="4" t="s">
        <v>2512</v>
      </c>
      <c r="M750" s="117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</row>
    <row r="751" spans="1:106" ht="63.75">
      <c r="A751" s="2">
        <v>98</v>
      </c>
      <c r="B751" s="4">
        <v>31</v>
      </c>
      <c r="C751" s="4" t="s">
        <v>2513</v>
      </c>
      <c r="D751" s="4" t="s">
        <v>2514</v>
      </c>
      <c r="E751" s="4" t="s">
        <v>2515</v>
      </c>
      <c r="F751" s="4" t="s">
        <v>2516</v>
      </c>
      <c r="G751" s="4" t="s">
        <v>2517</v>
      </c>
      <c r="H751" s="23">
        <v>250985</v>
      </c>
      <c r="I751" s="23"/>
      <c r="J751" s="23"/>
      <c r="K751" s="23" t="s">
        <v>2518</v>
      </c>
      <c r="L751" s="4" t="s">
        <v>2519</v>
      </c>
      <c r="M751" s="117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</row>
    <row r="752" spans="1:106" ht="51">
      <c r="A752" s="2">
        <v>99</v>
      </c>
      <c r="B752" s="4">
        <v>32</v>
      </c>
      <c r="C752" s="4" t="s">
        <v>2520</v>
      </c>
      <c r="D752" s="4" t="s">
        <v>2489</v>
      </c>
      <c r="E752" s="4" t="s">
        <v>2521</v>
      </c>
      <c r="F752" s="4" t="s">
        <v>2522</v>
      </c>
      <c r="G752" s="4" t="s">
        <v>2523</v>
      </c>
      <c r="H752" s="23">
        <v>300</v>
      </c>
      <c r="I752" s="23"/>
      <c r="J752" s="23"/>
      <c r="K752" s="23" t="s">
        <v>2524</v>
      </c>
      <c r="L752" s="4" t="s">
        <v>2525</v>
      </c>
      <c r="M752" s="117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</row>
    <row r="753" spans="1:106" ht="51">
      <c r="A753" s="2">
        <v>100</v>
      </c>
      <c r="B753" s="4">
        <v>33</v>
      </c>
      <c r="C753" s="4" t="s">
        <v>2526</v>
      </c>
      <c r="D753" s="4" t="s">
        <v>2489</v>
      </c>
      <c r="E753" s="4" t="s">
        <v>2527</v>
      </c>
      <c r="F753" s="4" t="s">
        <v>2528</v>
      </c>
      <c r="G753" s="4" t="s">
        <v>2529</v>
      </c>
      <c r="H753" s="23">
        <v>200</v>
      </c>
      <c r="I753" s="23"/>
      <c r="J753" s="23"/>
      <c r="K753" s="23" t="s">
        <v>2530</v>
      </c>
      <c r="L753" s="4" t="s">
        <v>2531</v>
      </c>
      <c r="M753" s="117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</row>
    <row r="754" spans="1:106" ht="63.75">
      <c r="A754" s="2">
        <v>101</v>
      </c>
      <c r="B754" s="4">
        <v>34</v>
      </c>
      <c r="C754" s="4" t="s">
        <v>2488</v>
      </c>
      <c r="D754" s="4" t="s">
        <v>2489</v>
      </c>
      <c r="E754" s="4" t="s">
        <v>2490</v>
      </c>
      <c r="F754" s="4" t="s">
        <v>2532</v>
      </c>
      <c r="G754" s="4" t="s">
        <v>2533</v>
      </c>
      <c r="H754" s="23">
        <v>20000</v>
      </c>
      <c r="I754" s="23"/>
      <c r="J754" s="23"/>
      <c r="K754" s="23" t="s">
        <v>2534</v>
      </c>
      <c r="L754" s="4" t="s">
        <v>2535</v>
      </c>
      <c r="M754" s="117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</row>
    <row r="755" spans="1:106" ht="63.75">
      <c r="A755" s="2">
        <v>102</v>
      </c>
      <c r="B755" s="4">
        <v>35</v>
      </c>
      <c r="C755" s="4" t="s">
        <v>2488</v>
      </c>
      <c r="D755" s="4" t="s">
        <v>2489</v>
      </c>
      <c r="E755" s="4" t="s">
        <v>2490</v>
      </c>
      <c r="F755" s="4" t="s">
        <v>2536</v>
      </c>
      <c r="G755" s="4" t="s">
        <v>2537</v>
      </c>
      <c r="H755" s="23">
        <v>50000</v>
      </c>
      <c r="I755" s="23"/>
      <c r="J755" s="23"/>
      <c r="K755" s="23" t="s">
        <v>2534</v>
      </c>
      <c r="L755" s="4" t="s">
        <v>2538</v>
      </c>
      <c r="M755" s="117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</row>
    <row r="756" spans="1:106" ht="51">
      <c r="A756" s="2">
        <v>103</v>
      </c>
      <c r="B756" s="4">
        <v>36</v>
      </c>
      <c r="C756" s="4" t="s">
        <v>2539</v>
      </c>
      <c r="D756" s="4" t="s">
        <v>2540</v>
      </c>
      <c r="E756" s="4" t="s">
        <v>2541</v>
      </c>
      <c r="F756" s="4" t="s">
        <v>2542</v>
      </c>
      <c r="G756" s="4" t="s">
        <v>2289</v>
      </c>
      <c r="H756" s="23">
        <v>4700</v>
      </c>
      <c r="I756" s="23"/>
      <c r="J756" s="23"/>
      <c r="K756" s="4" t="s">
        <v>2543</v>
      </c>
      <c r="L756" s="4" t="s">
        <v>2544</v>
      </c>
      <c r="M756" s="117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</row>
    <row r="757" spans="1:106" ht="38.25">
      <c r="A757" s="2">
        <v>104</v>
      </c>
      <c r="B757" s="4">
        <v>37</v>
      </c>
      <c r="C757" s="121" t="s">
        <v>2545</v>
      </c>
      <c r="D757" s="393" t="s">
        <v>2546</v>
      </c>
      <c r="E757" s="393" t="s">
        <v>2547</v>
      </c>
      <c r="F757" s="4" t="s">
        <v>2548</v>
      </c>
      <c r="G757" s="117" t="s">
        <v>2549</v>
      </c>
      <c r="H757" s="394">
        <v>200</v>
      </c>
      <c r="I757" s="394"/>
      <c r="J757" s="394"/>
      <c r="K757" s="395" t="s">
        <v>2550</v>
      </c>
      <c r="L757" s="4" t="s">
        <v>2551</v>
      </c>
      <c r="M757" s="117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</row>
    <row r="758" spans="1:106" ht="38.25">
      <c r="A758" s="2">
        <v>105</v>
      </c>
      <c r="B758" s="4">
        <v>38</v>
      </c>
      <c r="C758" s="121" t="s">
        <v>2552</v>
      </c>
      <c r="D758" s="393" t="s">
        <v>2431</v>
      </c>
      <c r="E758" s="393" t="s">
        <v>2553</v>
      </c>
      <c r="F758" s="4" t="s">
        <v>2554</v>
      </c>
      <c r="G758" s="117" t="s">
        <v>2549</v>
      </c>
      <c r="H758" s="394">
        <v>200</v>
      </c>
      <c r="I758" s="394"/>
      <c r="J758" s="394"/>
      <c r="K758" s="395" t="s">
        <v>2555</v>
      </c>
      <c r="L758" s="4" t="s">
        <v>2556</v>
      </c>
      <c r="M758" s="117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</row>
    <row r="759" spans="1:106" ht="38.25">
      <c r="A759" s="2">
        <v>106</v>
      </c>
      <c r="B759" s="4">
        <v>39</v>
      </c>
      <c r="C759" s="121" t="s">
        <v>2557</v>
      </c>
      <c r="D759" s="393" t="s">
        <v>2342</v>
      </c>
      <c r="E759" s="393" t="s">
        <v>2558</v>
      </c>
      <c r="F759" s="4" t="s">
        <v>2559</v>
      </c>
      <c r="G759" s="4" t="s">
        <v>2560</v>
      </c>
      <c r="H759" s="394">
        <v>4000</v>
      </c>
      <c r="I759" s="394"/>
      <c r="J759" s="394"/>
      <c r="K759" s="395" t="s">
        <v>2561</v>
      </c>
      <c r="L759" s="4" t="s">
        <v>2562</v>
      </c>
      <c r="M759" s="117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</row>
    <row r="760" spans="1:106" ht="51">
      <c r="A760" s="2">
        <v>107</v>
      </c>
      <c r="B760" s="4">
        <v>40</v>
      </c>
      <c r="C760" s="121" t="s">
        <v>2563</v>
      </c>
      <c r="D760" s="393" t="s">
        <v>2564</v>
      </c>
      <c r="E760" s="393" t="s">
        <v>2565</v>
      </c>
      <c r="F760" s="114" t="s">
        <v>2566</v>
      </c>
      <c r="G760" s="4" t="s">
        <v>2567</v>
      </c>
      <c r="H760" s="394">
        <v>3500</v>
      </c>
      <c r="I760" s="394"/>
      <c r="J760" s="394"/>
      <c r="K760" s="395">
        <v>43413</v>
      </c>
      <c r="L760" s="4" t="s">
        <v>2568</v>
      </c>
      <c r="M760" s="117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</row>
    <row r="761" spans="1:106" ht="51">
      <c r="A761" s="2">
        <v>108</v>
      </c>
      <c r="B761" s="4">
        <v>41</v>
      </c>
      <c r="C761" s="121" t="s">
        <v>2569</v>
      </c>
      <c r="D761" s="393" t="s">
        <v>2570</v>
      </c>
      <c r="E761" s="393" t="s">
        <v>2571</v>
      </c>
      <c r="F761" s="114" t="s">
        <v>2572</v>
      </c>
      <c r="G761" s="4" t="s">
        <v>1097</v>
      </c>
      <c r="H761" s="394">
        <v>5000</v>
      </c>
      <c r="I761" s="394"/>
      <c r="J761" s="394"/>
      <c r="K761" s="395">
        <v>43443</v>
      </c>
      <c r="L761" s="4" t="s">
        <v>2573</v>
      </c>
      <c r="M761" s="117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</row>
    <row r="762" spans="1:106" ht="51">
      <c r="A762" s="2">
        <v>109</v>
      </c>
      <c r="B762" s="4">
        <v>42</v>
      </c>
      <c r="C762" s="121" t="s">
        <v>2520</v>
      </c>
      <c r="D762" s="393" t="s">
        <v>2574</v>
      </c>
      <c r="E762" s="393" t="s">
        <v>2575</v>
      </c>
      <c r="F762" s="114" t="s">
        <v>2576</v>
      </c>
      <c r="G762" s="4" t="s">
        <v>2577</v>
      </c>
      <c r="H762" s="394">
        <v>500</v>
      </c>
      <c r="I762" s="394"/>
      <c r="J762" s="394"/>
      <c r="K762" s="395" t="s">
        <v>2253</v>
      </c>
      <c r="L762" s="4" t="s">
        <v>2578</v>
      </c>
      <c r="M762" s="117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</row>
    <row r="763" spans="1:106" ht="51">
      <c r="A763" s="2">
        <v>110</v>
      </c>
      <c r="B763" s="4">
        <v>43</v>
      </c>
      <c r="C763" s="121" t="s">
        <v>2579</v>
      </c>
      <c r="D763" s="393" t="s">
        <v>2342</v>
      </c>
      <c r="E763" s="4" t="s">
        <v>2580</v>
      </c>
      <c r="F763" s="114" t="s">
        <v>2581</v>
      </c>
      <c r="G763" s="4" t="s">
        <v>1097</v>
      </c>
      <c r="H763" s="394">
        <v>5000</v>
      </c>
      <c r="I763" s="394"/>
      <c r="J763" s="394"/>
      <c r="K763" s="395">
        <v>43290</v>
      </c>
      <c r="L763" s="4" t="s">
        <v>2582</v>
      </c>
      <c r="M763" s="117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</row>
    <row r="764" spans="1:106" ht="38.25">
      <c r="A764" s="2">
        <v>111</v>
      </c>
      <c r="B764" s="4">
        <v>1</v>
      </c>
      <c r="C764" s="113" t="s">
        <v>1184</v>
      </c>
      <c r="D764" s="113" t="s">
        <v>2583</v>
      </c>
      <c r="E764" s="113" t="s">
        <v>2584</v>
      </c>
      <c r="F764" s="113" t="s">
        <v>2585</v>
      </c>
      <c r="G764" s="23" t="s">
        <v>2586</v>
      </c>
      <c r="H764" s="122">
        <v>55500</v>
      </c>
      <c r="I764" s="23"/>
      <c r="J764" s="23"/>
      <c r="K764" s="118" t="s">
        <v>2587</v>
      </c>
      <c r="L764" s="113" t="s">
        <v>2588</v>
      </c>
      <c r="M764" s="4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</row>
    <row r="765" spans="1:106" ht="38.25">
      <c r="A765" s="2">
        <v>112</v>
      </c>
      <c r="B765" s="4">
        <v>2</v>
      </c>
      <c r="C765" s="113" t="s">
        <v>84</v>
      </c>
      <c r="D765" s="113" t="s">
        <v>2589</v>
      </c>
      <c r="E765" s="113" t="s">
        <v>2590</v>
      </c>
      <c r="F765" s="113" t="s">
        <v>2591</v>
      </c>
      <c r="G765" s="4" t="s">
        <v>2592</v>
      </c>
      <c r="H765" s="122">
        <v>48000</v>
      </c>
      <c r="I765" s="23"/>
      <c r="J765" s="23"/>
      <c r="K765" s="118" t="s">
        <v>2587</v>
      </c>
      <c r="L765" s="113" t="s">
        <v>2593</v>
      </c>
      <c r="M765" s="4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</row>
    <row r="766" spans="1:106" ht="63.75">
      <c r="A766" s="2">
        <v>113</v>
      </c>
      <c r="B766" s="4">
        <v>3</v>
      </c>
      <c r="C766" s="113" t="s">
        <v>2594</v>
      </c>
      <c r="D766" s="113" t="s">
        <v>2595</v>
      </c>
      <c r="E766" s="113" t="s">
        <v>2596</v>
      </c>
      <c r="F766" s="113" t="s">
        <v>2597</v>
      </c>
      <c r="G766" s="4" t="s">
        <v>2598</v>
      </c>
      <c r="H766" s="122">
        <v>36000</v>
      </c>
      <c r="I766" s="23"/>
      <c r="J766" s="23"/>
      <c r="K766" s="118" t="s">
        <v>2599</v>
      </c>
      <c r="L766" s="113" t="s">
        <v>2600</v>
      </c>
      <c r="M766" s="4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</row>
    <row r="767" spans="1:106" ht="38.25">
      <c r="A767" s="2">
        <v>114</v>
      </c>
      <c r="B767" s="4">
        <v>4</v>
      </c>
      <c r="C767" s="113" t="s">
        <v>2601</v>
      </c>
      <c r="D767" s="113" t="s">
        <v>2602</v>
      </c>
      <c r="E767" s="113" t="s">
        <v>2603</v>
      </c>
      <c r="F767" s="113" t="s">
        <v>2604</v>
      </c>
      <c r="G767" s="4" t="s">
        <v>2605</v>
      </c>
      <c r="H767" s="123">
        <v>25000</v>
      </c>
      <c r="I767" s="23"/>
      <c r="J767" s="23"/>
      <c r="K767" s="4" t="s">
        <v>2606</v>
      </c>
      <c r="L767" s="113"/>
      <c r="M767" s="4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</row>
    <row r="768" spans="1:106" ht="38.25">
      <c r="A768" s="2">
        <v>115</v>
      </c>
      <c r="B768" s="4">
        <v>5</v>
      </c>
      <c r="C768" s="113" t="s">
        <v>2607</v>
      </c>
      <c r="D768" s="113" t="s">
        <v>2608</v>
      </c>
      <c r="E768" s="113" t="s">
        <v>2609</v>
      </c>
      <c r="F768" s="113" t="s">
        <v>2610</v>
      </c>
      <c r="G768" s="4" t="s">
        <v>2611</v>
      </c>
      <c r="H768" s="123">
        <v>115955040</v>
      </c>
      <c r="I768" s="23"/>
      <c r="J768" s="23"/>
      <c r="K768" s="118" t="s">
        <v>2612</v>
      </c>
      <c r="L768" s="113" t="s">
        <v>2613</v>
      </c>
      <c r="M768" s="4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</row>
    <row r="769" spans="1:106" ht="63.75">
      <c r="A769" s="2">
        <v>116</v>
      </c>
      <c r="B769" s="4">
        <v>6</v>
      </c>
      <c r="C769" s="132" t="s">
        <v>2614</v>
      </c>
      <c r="D769" s="4" t="s">
        <v>2615</v>
      </c>
      <c r="E769" s="4" t="s">
        <v>2616</v>
      </c>
      <c r="F769" s="4" t="s">
        <v>2617</v>
      </c>
      <c r="G769" s="4" t="s">
        <v>2618</v>
      </c>
      <c r="H769" s="125">
        <v>10299</v>
      </c>
      <c r="I769" s="4"/>
      <c r="J769" s="128"/>
      <c r="K769" s="23" t="s">
        <v>2606</v>
      </c>
      <c r="L769" s="4" t="s">
        <v>2619</v>
      </c>
      <c r="M769" s="4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</row>
    <row r="770" spans="1:106" ht="38.25">
      <c r="A770" s="2">
        <v>117</v>
      </c>
      <c r="B770" s="4">
        <v>7</v>
      </c>
      <c r="C770" s="133" t="s">
        <v>2620</v>
      </c>
      <c r="D770" s="4" t="s">
        <v>2621</v>
      </c>
      <c r="E770" s="4" t="s">
        <v>2622</v>
      </c>
      <c r="F770" s="4" t="s">
        <v>2623</v>
      </c>
      <c r="G770" s="4" t="s">
        <v>2624</v>
      </c>
      <c r="H770" s="122">
        <v>22950</v>
      </c>
      <c r="I770" s="126"/>
      <c r="J770" s="23"/>
      <c r="K770" s="23" t="s">
        <v>2625</v>
      </c>
      <c r="L770" s="4" t="s">
        <v>2626</v>
      </c>
      <c r="M770" s="4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</row>
    <row r="771" spans="1:106" ht="38.25">
      <c r="A771" s="2">
        <v>118</v>
      </c>
      <c r="B771" s="4">
        <v>8</v>
      </c>
      <c r="C771" s="134" t="s">
        <v>2627</v>
      </c>
      <c r="D771" s="4" t="s">
        <v>2628</v>
      </c>
      <c r="E771" s="128" t="s">
        <v>2629</v>
      </c>
      <c r="F771" s="128" t="s">
        <v>2630</v>
      </c>
      <c r="G771" s="4" t="s">
        <v>2631</v>
      </c>
      <c r="H771" s="122">
        <v>9000</v>
      </c>
      <c r="I771" s="127"/>
      <c r="J771" s="126"/>
      <c r="K771" s="4" t="s">
        <v>2632</v>
      </c>
      <c r="L771" s="4" t="s">
        <v>2633</v>
      </c>
      <c r="M771" s="4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</row>
    <row r="772" spans="1:106" ht="38.25">
      <c r="A772" s="2">
        <v>119</v>
      </c>
      <c r="B772" s="4">
        <v>9</v>
      </c>
      <c r="C772" s="113" t="s">
        <v>2634</v>
      </c>
      <c r="D772" s="4" t="s">
        <v>2635</v>
      </c>
      <c r="E772" s="4" t="s">
        <v>2636</v>
      </c>
      <c r="F772" s="4" t="s">
        <v>2637</v>
      </c>
      <c r="G772" s="4" t="s">
        <v>2638</v>
      </c>
      <c r="H772" s="122">
        <v>9336</v>
      </c>
      <c r="I772" s="122"/>
      <c r="J772" s="4"/>
      <c r="K772" s="129">
        <v>43483</v>
      </c>
      <c r="L772" s="130" t="s">
        <v>2639</v>
      </c>
      <c r="M772" s="4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</row>
    <row r="773" spans="1:106" ht="38.25">
      <c r="A773" s="2">
        <v>120</v>
      </c>
      <c r="B773" s="4">
        <v>10</v>
      </c>
      <c r="C773" s="110" t="s">
        <v>2640</v>
      </c>
      <c r="D773" s="110" t="s">
        <v>2641</v>
      </c>
      <c r="E773" s="110" t="s">
        <v>2642</v>
      </c>
      <c r="F773" s="110" t="s">
        <v>2643</v>
      </c>
      <c r="G773" s="4" t="s">
        <v>2644</v>
      </c>
      <c r="H773" s="123">
        <v>21900</v>
      </c>
      <c r="I773" s="23"/>
      <c r="J773" s="23"/>
      <c r="K773" s="4" t="s">
        <v>2612</v>
      </c>
      <c r="L773" s="110" t="s">
        <v>2645</v>
      </c>
      <c r="M773" s="4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</row>
    <row r="774" spans="1:106" ht="51">
      <c r="A774" s="2">
        <v>121</v>
      </c>
      <c r="B774" s="4">
        <v>11</v>
      </c>
      <c r="C774" s="113" t="s">
        <v>2646</v>
      </c>
      <c r="D774" s="113" t="s">
        <v>2647</v>
      </c>
      <c r="E774" s="113" t="s">
        <v>2648</v>
      </c>
      <c r="F774" s="113" t="s">
        <v>2649</v>
      </c>
      <c r="G774" s="4" t="s">
        <v>2650</v>
      </c>
      <c r="H774" s="122">
        <v>1950</v>
      </c>
      <c r="I774" s="23"/>
      <c r="J774" s="23"/>
      <c r="K774" s="4" t="s">
        <v>2651</v>
      </c>
      <c r="L774" s="113" t="s">
        <v>2652</v>
      </c>
      <c r="M774" s="4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</row>
    <row r="775" spans="1:106" ht="51">
      <c r="A775" s="2">
        <v>122</v>
      </c>
      <c r="B775" s="4">
        <v>12</v>
      </c>
      <c r="C775" s="113" t="s">
        <v>2653</v>
      </c>
      <c r="D775" s="113" t="s">
        <v>2654</v>
      </c>
      <c r="E775" s="113" t="s">
        <v>2655</v>
      </c>
      <c r="F775" s="113" t="s">
        <v>2656</v>
      </c>
      <c r="G775" s="4" t="s">
        <v>2306</v>
      </c>
      <c r="H775" s="122">
        <v>4900</v>
      </c>
      <c r="I775" s="23"/>
      <c r="J775" s="23"/>
      <c r="K775" s="4" t="s">
        <v>2657</v>
      </c>
      <c r="L775" s="113" t="s">
        <v>2658</v>
      </c>
      <c r="M775" s="4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</row>
    <row r="776" spans="1:106" ht="51">
      <c r="A776" s="2">
        <v>123</v>
      </c>
      <c r="B776" s="4">
        <v>13</v>
      </c>
      <c r="C776" s="113" t="s">
        <v>2659</v>
      </c>
      <c r="D776" s="113" t="s">
        <v>2660</v>
      </c>
      <c r="E776" s="113" t="s">
        <v>2661</v>
      </c>
      <c r="F776" s="113" t="s">
        <v>2662</v>
      </c>
      <c r="G776" s="4" t="s">
        <v>2663</v>
      </c>
      <c r="H776" s="123">
        <v>10400</v>
      </c>
      <c r="I776" s="23"/>
      <c r="J776" s="23"/>
      <c r="K776" s="4" t="s">
        <v>2606</v>
      </c>
      <c r="L776" s="113" t="s">
        <v>2664</v>
      </c>
      <c r="M776" s="4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</row>
    <row r="777" spans="1:106" ht="51">
      <c r="A777" s="2">
        <v>124</v>
      </c>
      <c r="B777" s="4">
        <v>14</v>
      </c>
      <c r="C777" s="113" t="s">
        <v>2665</v>
      </c>
      <c r="D777" s="113" t="s">
        <v>2666</v>
      </c>
      <c r="E777" s="113" t="s">
        <v>2667</v>
      </c>
      <c r="F777" s="113" t="s">
        <v>2668</v>
      </c>
      <c r="G777" s="4" t="s">
        <v>2669</v>
      </c>
      <c r="H777" s="123">
        <v>2070</v>
      </c>
      <c r="I777" s="23"/>
      <c r="J777" s="23"/>
      <c r="K777" s="4" t="s">
        <v>2612</v>
      </c>
      <c r="L777" s="113" t="s">
        <v>2670</v>
      </c>
      <c r="M777" s="4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</row>
    <row r="778" spans="1:106" ht="51">
      <c r="A778" s="2">
        <v>125</v>
      </c>
      <c r="B778" s="4">
        <v>15</v>
      </c>
      <c r="C778" s="110" t="s">
        <v>2671</v>
      </c>
      <c r="D778" s="110" t="s">
        <v>2672</v>
      </c>
      <c r="E778" s="110" t="s">
        <v>2673</v>
      </c>
      <c r="F778" s="110" t="s">
        <v>2674</v>
      </c>
      <c r="G778" s="4" t="s">
        <v>2675</v>
      </c>
      <c r="H778" s="122">
        <v>7080</v>
      </c>
      <c r="I778" s="23"/>
      <c r="J778" s="23"/>
      <c r="K778" s="4" t="s">
        <v>2612</v>
      </c>
      <c r="L778" s="110" t="s">
        <v>2676</v>
      </c>
      <c r="M778" s="4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</row>
    <row r="779" spans="1:106" ht="51">
      <c r="A779" s="2">
        <v>126</v>
      </c>
      <c r="B779" s="4">
        <v>16</v>
      </c>
      <c r="C779" s="113" t="s">
        <v>2677</v>
      </c>
      <c r="D779" s="113" t="s">
        <v>2666</v>
      </c>
      <c r="E779" s="113" t="s">
        <v>2678</v>
      </c>
      <c r="F779" s="113" t="s">
        <v>2679</v>
      </c>
      <c r="G779" s="4" t="s">
        <v>2680</v>
      </c>
      <c r="H779" s="122">
        <v>1632</v>
      </c>
      <c r="I779" s="23"/>
      <c r="J779" s="23"/>
      <c r="K779" s="4" t="s">
        <v>2651</v>
      </c>
      <c r="L779" s="113" t="s">
        <v>2681</v>
      </c>
      <c r="M779" s="4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</row>
    <row r="780" spans="1:106" ht="51">
      <c r="A780" s="2">
        <v>127</v>
      </c>
      <c r="B780" s="4">
        <v>17</v>
      </c>
      <c r="C780" s="113" t="s">
        <v>2682</v>
      </c>
      <c r="D780" s="113" t="s">
        <v>2666</v>
      </c>
      <c r="E780" s="113" t="s">
        <v>2683</v>
      </c>
      <c r="F780" s="113" t="s">
        <v>2684</v>
      </c>
      <c r="G780" s="4" t="s">
        <v>2685</v>
      </c>
      <c r="H780" s="122">
        <v>5100</v>
      </c>
      <c r="I780" s="23"/>
      <c r="J780" s="23"/>
      <c r="K780" s="4" t="s">
        <v>2651</v>
      </c>
      <c r="L780" s="113" t="s">
        <v>2686</v>
      </c>
      <c r="M780" s="4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</row>
    <row r="781" spans="1:106" ht="51">
      <c r="A781" s="2">
        <v>128</v>
      </c>
      <c r="B781" s="4">
        <v>18</v>
      </c>
      <c r="C781" s="113" t="s">
        <v>2687</v>
      </c>
      <c r="D781" s="113" t="s">
        <v>2688</v>
      </c>
      <c r="E781" s="113" t="s">
        <v>2689</v>
      </c>
      <c r="F781" s="113" t="s">
        <v>2690</v>
      </c>
      <c r="G781" s="4" t="s">
        <v>2691</v>
      </c>
      <c r="H781" s="122">
        <v>11500</v>
      </c>
      <c r="I781" s="23"/>
      <c r="J781" s="23"/>
      <c r="K781" s="4" t="s">
        <v>2651</v>
      </c>
      <c r="L781" s="113" t="s">
        <v>2692</v>
      </c>
      <c r="M781" s="4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</row>
    <row r="782" spans="1:106" ht="51">
      <c r="A782" s="2">
        <v>129</v>
      </c>
      <c r="B782" s="4">
        <v>19</v>
      </c>
      <c r="C782" s="4" t="s">
        <v>2693</v>
      </c>
      <c r="D782" s="4" t="s">
        <v>2694</v>
      </c>
      <c r="E782" s="117" t="s">
        <v>2695</v>
      </c>
      <c r="F782" s="4" t="s">
        <v>2696</v>
      </c>
      <c r="G782" s="4" t="s">
        <v>2051</v>
      </c>
      <c r="H782" s="123">
        <v>7000</v>
      </c>
      <c r="I782" s="23"/>
      <c r="J782" s="23"/>
      <c r="K782" s="4" t="s">
        <v>2606</v>
      </c>
      <c r="L782" s="4" t="s">
        <v>2697</v>
      </c>
      <c r="M782" s="4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</row>
    <row r="783" spans="1:106" ht="51">
      <c r="A783" s="2">
        <v>130</v>
      </c>
      <c r="B783" s="4">
        <v>20</v>
      </c>
      <c r="C783" s="113" t="s">
        <v>2698</v>
      </c>
      <c r="D783" s="113" t="s">
        <v>2699</v>
      </c>
      <c r="E783" s="113" t="s">
        <v>2700</v>
      </c>
      <c r="F783" s="113" t="s">
        <v>2701</v>
      </c>
      <c r="G783" s="4" t="s">
        <v>2306</v>
      </c>
      <c r="H783" s="123">
        <v>4900</v>
      </c>
      <c r="I783" s="23"/>
      <c r="J783" s="23"/>
      <c r="K783" s="4" t="s">
        <v>2702</v>
      </c>
      <c r="L783" s="113" t="s">
        <v>2703</v>
      </c>
      <c r="M783" s="4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</row>
    <row r="784" spans="1:106" ht="51">
      <c r="A784" s="2">
        <v>131</v>
      </c>
      <c r="B784" s="4">
        <v>21</v>
      </c>
      <c r="C784" s="113" t="s">
        <v>2704</v>
      </c>
      <c r="D784" s="113" t="s">
        <v>2705</v>
      </c>
      <c r="E784" s="113" t="s">
        <v>2706</v>
      </c>
      <c r="F784" s="113" t="s">
        <v>2707</v>
      </c>
      <c r="G784" s="4" t="s">
        <v>2156</v>
      </c>
      <c r="H784" s="122">
        <v>7200</v>
      </c>
      <c r="I784" s="23"/>
      <c r="J784" s="4"/>
      <c r="K784" s="4" t="s">
        <v>2651</v>
      </c>
      <c r="L784" s="113" t="s">
        <v>2708</v>
      </c>
      <c r="M784" s="4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</row>
    <row r="785" spans="1:106" ht="51">
      <c r="A785" s="2">
        <v>132</v>
      </c>
      <c r="B785" s="4">
        <v>22</v>
      </c>
      <c r="C785" s="113" t="s">
        <v>2709</v>
      </c>
      <c r="D785" s="113" t="s">
        <v>2710</v>
      </c>
      <c r="E785" s="113" t="s">
        <v>2711</v>
      </c>
      <c r="F785" s="113" t="s">
        <v>2712</v>
      </c>
      <c r="G785" s="4" t="s">
        <v>2289</v>
      </c>
      <c r="H785" s="122">
        <v>4200</v>
      </c>
      <c r="I785" s="23"/>
      <c r="J785" s="4"/>
      <c r="K785" s="4" t="s">
        <v>2651</v>
      </c>
      <c r="L785" s="113" t="s">
        <v>2713</v>
      </c>
      <c r="M785" s="4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</row>
    <row r="786" spans="1:106" ht="51">
      <c r="A786" s="2">
        <v>133</v>
      </c>
      <c r="B786" s="4">
        <v>23</v>
      </c>
      <c r="C786" s="113" t="s">
        <v>2714</v>
      </c>
      <c r="D786" s="113" t="s">
        <v>2710</v>
      </c>
      <c r="E786" s="113" t="s">
        <v>2715</v>
      </c>
      <c r="F786" s="113" t="s">
        <v>2716</v>
      </c>
      <c r="G786" s="4" t="s">
        <v>1097</v>
      </c>
      <c r="H786" s="122">
        <v>5000</v>
      </c>
      <c r="I786" s="23"/>
      <c r="J786" s="4"/>
      <c r="K786" s="4" t="s">
        <v>2651</v>
      </c>
      <c r="L786" s="113" t="s">
        <v>2717</v>
      </c>
      <c r="M786" s="4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</row>
    <row r="787" spans="1:106" ht="51">
      <c r="A787" s="2">
        <v>134</v>
      </c>
      <c r="B787" s="4">
        <v>24</v>
      </c>
      <c r="C787" s="113" t="s">
        <v>2718</v>
      </c>
      <c r="D787" s="113" t="s">
        <v>2719</v>
      </c>
      <c r="E787" s="113" t="s">
        <v>2720</v>
      </c>
      <c r="F787" s="113" t="s">
        <v>2721</v>
      </c>
      <c r="G787" s="4" t="s">
        <v>2722</v>
      </c>
      <c r="H787" s="123">
        <v>5000</v>
      </c>
      <c r="I787" s="23"/>
      <c r="J787" s="23"/>
      <c r="K787" s="4" t="s">
        <v>2651</v>
      </c>
      <c r="L787" s="113" t="s">
        <v>2723</v>
      </c>
      <c r="M787" s="4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</row>
    <row r="788" spans="1:106" ht="51">
      <c r="A788" s="2">
        <v>135</v>
      </c>
      <c r="B788" s="4">
        <v>25</v>
      </c>
      <c r="C788" s="113" t="s">
        <v>2724</v>
      </c>
      <c r="D788" s="113" t="s">
        <v>2725</v>
      </c>
      <c r="E788" s="113" t="s">
        <v>2726</v>
      </c>
      <c r="F788" s="113" t="s">
        <v>2727</v>
      </c>
      <c r="G788" s="4" t="s">
        <v>2156</v>
      </c>
      <c r="H788" s="122">
        <v>7200</v>
      </c>
      <c r="I788" s="23"/>
      <c r="J788" s="128"/>
      <c r="K788" s="4" t="s">
        <v>2651</v>
      </c>
      <c r="L788" s="113" t="s">
        <v>2728</v>
      </c>
      <c r="M788" s="4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</row>
    <row r="789" spans="1:106" ht="51">
      <c r="A789" s="2">
        <v>136</v>
      </c>
      <c r="B789" s="4">
        <v>26</v>
      </c>
      <c r="C789" s="4" t="s">
        <v>2729</v>
      </c>
      <c r="D789" s="4" t="s">
        <v>2730</v>
      </c>
      <c r="E789" s="117" t="s">
        <v>2731</v>
      </c>
      <c r="F789" s="4" t="s">
        <v>2732</v>
      </c>
      <c r="G789" s="4" t="s">
        <v>2733</v>
      </c>
      <c r="H789" s="123">
        <v>4200</v>
      </c>
      <c r="I789" s="23"/>
      <c r="J789" s="23"/>
      <c r="K789" s="23">
        <v>2022018</v>
      </c>
      <c r="L789" s="4" t="s">
        <v>2734</v>
      </c>
      <c r="M789" s="4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</row>
    <row r="790" spans="1:106" ht="51">
      <c r="A790" s="2">
        <v>137</v>
      </c>
      <c r="B790" s="4">
        <v>27</v>
      </c>
      <c r="C790" s="113" t="s">
        <v>2735</v>
      </c>
      <c r="D790" s="113" t="s">
        <v>2736</v>
      </c>
      <c r="E790" s="113" t="s">
        <v>2737</v>
      </c>
      <c r="F790" s="113" t="s">
        <v>2738</v>
      </c>
      <c r="G790" s="4" t="s">
        <v>2739</v>
      </c>
      <c r="H790" s="122">
        <v>4800</v>
      </c>
      <c r="I790" s="23"/>
      <c r="J790" s="4"/>
      <c r="K790" s="4" t="s">
        <v>2657</v>
      </c>
      <c r="L790" s="113" t="s">
        <v>2740</v>
      </c>
      <c r="M790" s="4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</row>
    <row r="791" spans="1:106" ht="51">
      <c r="A791" s="2">
        <v>138</v>
      </c>
      <c r="B791" s="4">
        <v>28</v>
      </c>
      <c r="C791" s="113" t="s">
        <v>2741</v>
      </c>
      <c r="D791" s="113" t="s">
        <v>2742</v>
      </c>
      <c r="E791" s="113" t="s">
        <v>2743</v>
      </c>
      <c r="F791" s="113" t="s">
        <v>2744</v>
      </c>
      <c r="G791" s="4" t="s">
        <v>2745</v>
      </c>
      <c r="H791" s="122">
        <v>10050</v>
      </c>
      <c r="I791" s="23"/>
      <c r="J791" s="4"/>
      <c r="K791" s="4" t="s">
        <v>2657</v>
      </c>
      <c r="L791" s="113" t="s">
        <v>2746</v>
      </c>
      <c r="M791" s="4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</row>
    <row r="792" spans="1:106" ht="51">
      <c r="A792" s="2">
        <v>139</v>
      </c>
      <c r="B792" s="4">
        <v>29</v>
      </c>
      <c r="C792" s="110" t="s">
        <v>2747</v>
      </c>
      <c r="D792" s="110" t="s">
        <v>2748</v>
      </c>
      <c r="E792" s="110" t="s">
        <v>2749</v>
      </c>
      <c r="F792" s="110" t="s">
        <v>2750</v>
      </c>
      <c r="G792" s="4" t="s">
        <v>2751</v>
      </c>
      <c r="H792" s="123">
        <v>20000</v>
      </c>
      <c r="I792" s="23"/>
      <c r="J792" s="23"/>
      <c r="K792" s="4" t="s">
        <v>624</v>
      </c>
      <c r="L792" s="110" t="s">
        <v>2752</v>
      </c>
      <c r="M792" s="4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</row>
    <row r="793" spans="1:106" ht="51">
      <c r="A793" s="2">
        <v>140</v>
      </c>
      <c r="B793" s="4">
        <v>30</v>
      </c>
      <c r="C793" s="113" t="s">
        <v>2753</v>
      </c>
      <c r="D793" s="113" t="s">
        <v>2754</v>
      </c>
      <c r="E793" s="113" t="s">
        <v>2755</v>
      </c>
      <c r="F793" s="113" t="s">
        <v>2756</v>
      </c>
      <c r="G793" s="4" t="s">
        <v>1097</v>
      </c>
      <c r="H793" s="122">
        <v>5000</v>
      </c>
      <c r="I793" s="23"/>
      <c r="J793" s="4"/>
      <c r="K793" s="4" t="s">
        <v>2657</v>
      </c>
      <c r="L793" s="113" t="s">
        <v>2757</v>
      </c>
      <c r="M793" s="4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</row>
    <row r="794" spans="1:106" ht="63.75">
      <c r="A794" s="2">
        <v>141</v>
      </c>
      <c r="B794" s="4">
        <v>31</v>
      </c>
      <c r="C794" s="113" t="s">
        <v>2758</v>
      </c>
      <c r="D794" s="113" t="s">
        <v>2759</v>
      </c>
      <c r="E794" s="113" t="s">
        <v>2760</v>
      </c>
      <c r="F794" s="113" t="s">
        <v>2761</v>
      </c>
      <c r="G794" s="4" t="s">
        <v>2762</v>
      </c>
      <c r="H794" s="122">
        <v>6250</v>
      </c>
      <c r="I794" s="23"/>
      <c r="J794" s="4"/>
      <c r="K794" s="4" t="s">
        <v>2651</v>
      </c>
      <c r="L794" s="113" t="s">
        <v>2763</v>
      </c>
      <c r="M794" s="4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</row>
    <row r="795" spans="1:106" ht="51">
      <c r="A795" s="2">
        <v>142</v>
      </c>
      <c r="B795" s="4">
        <v>32</v>
      </c>
      <c r="C795" s="113" t="s">
        <v>2764</v>
      </c>
      <c r="D795" s="113" t="s">
        <v>2754</v>
      </c>
      <c r="E795" s="113" t="s">
        <v>2765</v>
      </c>
      <c r="F795" s="113" t="s">
        <v>2766</v>
      </c>
      <c r="G795" s="4" t="s">
        <v>2767</v>
      </c>
      <c r="H795" s="122">
        <v>4600</v>
      </c>
      <c r="I795" s="23"/>
      <c r="J795" s="23"/>
      <c r="K795" s="4" t="s">
        <v>2768</v>
      </c>
      <c r="L795" s="113" t="s">
        <v>2769</v>
      </c>
      <c r="M795" s="4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</row>
    <row r="796" spans="1:106" ht="51">
      <c r="A796" s="2">
        <v>143</v>
      </c>
      <c r="B796" s="4">
        <v>33</v>
      </c>
      <c r="C796" s="113" t="s">
        <v>2735</v>
      </c>
      <c r="D796" s="113" t="s">
        <v>2770</v>
      </c>
      <c r="E796" s="113" t="s">
        <v>2771</v>
      </c>
      <c r="F796" s="113" t="s">
        <v>2772</v>
      </c>
      <c r="G796" s="4" t="s">
        <v>1983</v>
      </c>
      <c r="H796" s="122">
        <v>5200</v>
      </c>
      <c r="I796" s="23"/>
      <c r="J796" s="23"/>
      <c r="K796" s="4" t="s">
        <v>2651</v>
      </c>
      <c r="L796" s="113" t="s">
        <v>2773</v>
      </c>
      <c r="M796" s="4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</row>
    <row r="797" spans="1:106" ht="51">
      <c r="A797" s="2">
        <v>144</v>
      </c>
      <c r="B797" s="4">
        <v>34</v>
      </c>
      <c r="C797" s="114" t="s">
        <v>2774</v>
      </c>
      <c r="D797" s="4" t="s">
        <v>2775</v>
      </c>
      <c r="E797" s="4" t="s">
        <v>2776</v>
      </c>
      <c r="F797" s="4" t="s">
        <v>2777</v>
      </c>
      <c r="G797" s="4" t="s">
        <v>2778</v>
      </c>
      <c r="H797" s="123">
        <v>5200</v>
      </c>
      <c r="I797" s="23"/>
      <c r="J797" s="23"/>
      <c r="K797" s="4" t="s">
        <v>2779</v>
      </c>
      <c r="L797" s="113" t="s">
        <v>2780</v>
      </c>
      <c r="M797" s="4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</row>
    <row r="798" spans="1:106" ht="63.75">
      <c r="A798" s="2">
        <v>145</v>
      </c>
      <c r="B798" s="4">
        <v>35</v>
      </c>
      <c r="C798" s="4" t="s">
        <v>2781</v>
      </c>
      <c r="D798" s="4" t="s">
        <v>2782</v>
      </c>
      <c r="E798" s="117" t="s">
        <v>2783</v>
      </c>
      <c r="F798" s="4" t="s">
        <v>2784</v>
      </c>
      <c r="G798" s="4" t="s">
        <v>2785</v>
      </c>
      <c r="H798" s="123">
        <v>2725</v>
      </c>
      <c r="I798" s="23"/>
      <c r="J798" s="23"/>
      <c r="K798" s="4" t="s">
        <v>2612</v>
      </c>
      <c r="L798" s="4" t="s">
        <v>2786</v>
      </c>
      <c r="M798" s="4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</row>
    <row r="799" spans="1:106" ht="51">
      <c r="A799" s="2">
        <v>146</v>
      </c>
      <c r="B799" s="4">
        <v>36</v>
      </c>
      <c r="C799" s="4" t="s">
        <v>2787</v>
      </c>
      <c r="D799" s="4" t="s">
        <v>2754</v>
      </c>
      <c r="E799" s="117" t="s">
        <v>2788</v>
      </c>
      <c r="F799" s="4" t="s">
        <v>2789</v>
      </c>
      <c r="G799" s="4" t="s">
        <v>2289</v>
      </c>
      <c r="H799" s="123">
        <v>4700</v>
      </c>
      <c r="I799" s="23"/>
      <c r="J799" s="23"/>
      <c r="K799" s="4" t="s">
        <v>2790</v>
      </c>
      <c r="L799" s="4" t="s">
        <v>2791</v>
      </c>
      <c r="M799" s="4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</row>
    <row r="800" spans="1:106" ht="63.75">
      <c r="A800" s="2">
        <v>147</v>
      </c>
      <c r="B800" s="4">
        <v>37</v>
      </c>
      <c r="C800" s="113" t="s">
        <v>357</v>
      </c>
      <c r="D800" s="113" t="s">
        <v>2792</v>
      </c>
      <c r="E800" s="113" t="s">
        <v>2793</v>
      </c>
      <c r="F800" s="113" t="s">
        <v>2794</v>
      </c>
      <c r="G800" s="4" t="s">
        <v>2795</v>
      </c>
      <c r="H800" s="123">
        <v>16550</v>
      </c>
      <c r="I800" s="23"/>
      <c r="J800" s="23"/>
      <c r="K800" s="118" t="s">
        <v>2790</v>
      </c>
      <c r="L800" s="113" t="s">
        <v>2796</v>
      </c>
      <c r="M800" s="4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</row>
    <row r="801" spans="1:106" ht="51">
      <c r="A801" s="2">
        <v>148</v>
      </c>
      <c r="B801" s="4">
        <v>38</v>
      </c>
      <c r="C801" s="113" t="s">
        <v>2797</v>
      </c>
      <c r="D801" s="113" t="s">
        <v>2798</v>
      </c>
      <c r="E801" s="113" t="s">
        <v>2799</v>
      </c>
      <c r="F801" s="113" t="s">
        <v>2800</v>
      </c>
      <c r="G801" s="4" t="s">
        <v>2801</v>
      </c>
      <c r="H801" s="123">
        <v>9800</v>
      </c>
      <c r="I801" s="23"/>
      <c r="J801" s="23"/>
      <c r="K801" s="23">
        <v>2832018</v>
      </c>
      <c r="L801" s="113" t="s">
        <v>2802</v>
      </c>
      <c r="M801" s="4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</row>
    <row r="802" spans="1:106" ht="51">
      <c r="A802" s="2">
        <v>149</v>
      </c>
      <c r="B802" s="4">
        <v>39</v>
      </c>
      <c r="C802" s="113" t="s">
        <v>2803</v>
      </c>
      <c r="D802" s="113" t="s">
        <v>2798</v>
      </c>
      <c r="E802" s="113" t="s">
        <v>2804</v>
      </c>
      <c r="F802" s="113" t="s">
        <v>2805</v>
      </c>
      <c r="G802" s="4" t="s">
        <v>2806</v>
      </c>
      <c r="H802" s="123">
        <v>9900</v>
      </c>
      <c r="I802" s="23"/>
      <c r="J802" s="23"/>
      <c r="K802" s="4" t="s">
        <v>2790</v>
      </c>
      <c r="L802" s="113" t="s">
        <v>2807</v>
      </c>
      <c r="M802" s="4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</row>
    <row r="803" spans="1:106" ht="63.75">
      <c r="A803" s="2">
        <v>150</v>
      </c>
      <c r="B803" s="4">
        <v>40</v>
      </c>
      <c r="C803" s="113" t="s">
        <v>2808</v>
      </c>
      <c r="D803" s="113" t="s">
        <v>2792</v>
      </c>
      <c r="E803" s="113" t="s">
        <v>2809</v>
      </c>
      <c r="F803" s="113" t="s">
        <v>2810</v>
      </c>
      <c r="G803" s="4" t="s">
        <v>2811</v>
      </c>
      <c r="H803" s="122">
        <v>12680</v>
      </c>
      <c r="I803" s="23"/>
      <c r="J803" s="4"/>
      <c r="K803" s="4" t="s">
        <v>2790</v>
      </c>
      <c r="L803" s="113" t="s">
        <v>2812</v>
      </c>
      <c r="M803" s="4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</row>
    <row r="804" spans="1:106" ht="63.75">
      <c r="A804" s="2">
        <v>151</v>
      </c>
      <c r="B804" s="4">
        <v>41</v>
      </c>
      <c r="C804" s="113" t="s">
        <v>2813</v>
      </c>
      <c r="D804" s="113" t="s">
        <v>2814</v>
      </c>
      <c r="E804" s="113" t="s">
        <v>2815</v>
      </c>
      <c r="F804" s="113" t="s">
        <v>2816</v>
      </c>
      <c r="G804" s="4" t="s">
        <v>2817</v>
      </c>
      <c r="H804" s="122">
        <v>5000</v>
      </c>
      <c r="I804" s="23"/>
      <c r="J804" s="4"/>
      <c r="K804" s="4" t="s">
        <v>2790</v>
      </c>
      <c r="L804" s="113" t="s">
        <v>2818</v>
      </c>
      <c r="M804" s="4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</row>
    <row r="805" spans="1:106" ht="63.75">
      <c r="A805" s="2">
        <v>152</v>
      </c>
      <c r="B805" s="4">
        <v>42</v>
      </c>
      <c r="C805" s="113" t="s">
        <v>2808</v>
      </c>
      <c r="D805" s="113" t="s">
        <v>2792</v>
      </c>
      <c r="E805" s="113" t="s">
        <v>2819</v>
      </c>
      <c r="F805" s="113" t="s">
        <v>2820</v>
      </c>
      <c r="G805" s="4" t="s">
        <v>2055</v>
      </c>
      <c r="H805" s="122">
        <v>200</v>
      </c>
      <c r="I805" s="23"/>
      <c r="J805" s="4"/>
      <c r="K805" s="4" t="s">
        <v>2790</v>
      </c>
      <c r="L805" s="113" t="s">
        <v>2821</v>
      </c>
      <c r="M805" s="4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</row>
    <row r="806" spans="1:106" ht="63.75">
      <c r="A806" s="2">
        <v>153</v>
      </c>
      <c r="B806" s="4">
        <v>43</v>
      </c>
      <c r="C806" s="113" t="s">
        <v>2808</v>
      </c>
      <c r="D806" s="113" t="s">
        <v>2792</v>
      </c>
      <c r="E806" s="113" t="s">
        <v>2822</v>
      </c>
      <c r="F806" s="113" t="s">
        <v>2823</v>
      </c>
      <c r="G806" s="4" t="s">
        <v>2733</v>
      </c>
      <c r="H806" s="122">
        <v>4200</v>
      </c>
      <c r="I806" s="23"/>
      <c r="J806" s="4"/>
      <c r="K806" s="4" t="s">
        <v>2790</v>
      </c>
      <c r="L806" s="113" t="s">
        <v>2824</v>
      </c>
      <c r="M806" s="4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</row>
    <row r="807" spans="1:106" ht="63.75">
      <c r="A807" s="2">
        <v>154</v>
      </c>
      <c r="B807" s="4">
        <v>44</v>
      </c>
      <c r="C807" s="113" t="s">
        <v>2825</v>
      </c>
      <c r="D807" s="113" t="s">
        <v>2814</v>
      </c>
      <c r="E807" s="113" t="s">
        <v>2731</v>
      </c>
      <c r="F807" s="113" t="s">
        <v>2826</v>
      </c>
      <c r="G807" s="4" t="s">
        <v>2827</v>
      </c>
      <c r="H807" s="123">
        <v>3200</v>
      </c>
      <c r="I807" s="23"/>
      <c r="J807" s="23"/>
      <c r="K807" s="118" t="s">
        <v>2790</v>
      </c>
      <c r="L807" s="113" t="s">
        <v>2828</v>
      </c>
      <c r="M807" s="4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</row>
    <row r="808" spans="1:106" ht="63.75">
      <c r="A808" s="2">
        <v>155</v>
      </c>
      <c r="B808" s="4">
        <v>45</v>
      </c>
      <c r="C808" s="4" t="s">
        <v>2829</v>
      </c>
      <c r="D808" s="4" t="s">
        <v>2792</v>
      </c>
      <c r="E808" s="4" t="s">
        <v>2830</v>
      </c>
      <c r="F808" s="4" t="s">
        <v>2831</v>
      </c>
      <c r="G808" s="4" t="s">
        <v>2832</v>
      </c>
      <c r="H808" s="123">
        <v>5000</v>
      </c>
      <c r="I808" s="23"/>
      <c r="J808" s="23"/>
      <c r="K808" s="4" t="s">
        <v>2790</v>
      </c>
      <c r="L808" s="4" t="s">
        <v>2833</v>
      </c>
      <c r="M808" s="4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</row>
    <row r="809" spans="1:106" ht="76.5">
      <c r="A809" s="2">
        <v>156</v>
      </c>
      <c r="B809" s="4">
        <v>46</v>
      </c>
      <c r="C809" s="4" t="s">
        <v>2834</v>
      </c>
      <c r="D809" s="4" t="s">
        <v>2798</v>
      </c>
      <c r="E809" s="117" t="s">
        <v>2835</v>
      </c>
      <c r="F809" s="4" t="s">
        <v>2836</v>
      </c>
      <c r="G809" s="4" t="s">
        <v>1097</v>
      </c>
      <c r="H809" s="123">
        <v>5000</v>
      </c>
      <c r="I809" s="23"/>
      <c r="J809" s="23"/>
      <c r="K809" s="4" t="s">
        <v>2790</v>
      </c>
      <c r="L809" s="4" t="s">
        <v>2837</v>
      </c>
      <c r="M809" s="4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</row>
    <row r="810" spans="1:106" ht="38.25">
      <c r="A810" s="2">
        <v>157</v>
      </c>
      <c r="B810" s="4">
        <v>47</v>
      </c>
      <c r="C810" s="113" t="s">
        <v>2838</v>
      </c>
      <c r="D810" s="113" t="s">
        <v>2608</v>
      </c>
      <c r="E810" s="113" t="s">
        <v>2839</v>
      </c>
      <c r="F810" s="113" t="s">
        <v>2840</v>
      </c>
      <c r="G810" s="4" t="s">
        <v>2841</v>
      </c>
      <c r="H810" s="123">
        <v>6400</v>
      </c>
      <c r="I810" s="23"/>
      <c r="J810" s="23"/>
      <c r="K810" s="118" t="s">
        <v>2790</v>
      </c>
      <c r="L810" s="113" t="s">
        <v>2842</v>
      </c>
      <c r="M810" s="4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</row>
    <row r="811" spans="1:106" ht="38.25">
      <c r="A811" s="2">
        <v>158</v>
      </c>
      <c r="B811" s="4">
        <v>48</v>
      </c>
      <c r="C811" s="113" t="s">
        <v>2843</v>
      </c>
      <c r="D811" s="113" t="s">
        <v>2844</v>
      </c>
      <c r="E811" s="113" t="s">
        <v>2845</v>
      </c>
      <c r="F811" s="113" t="s">
        <v>2846</v>
      </c>
      <c r="G811" s="4" t="s">
        <v>2847</v>
      </c>
      <c r="H811" s="123">
        <v>650</v>
      </c>
      <c r="I811" s="23"/>
      <c r="J811" s="23"/>
      <c r="K811" s="118" t="s">
        <v>2790</v>
      </c>
      <c r="L811" s="113" t="s">
        <v>2848</v>
      </c>
      <c r="M811" s="4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</row>
    <row r="812" spans="1:106" ht="63.75">
      <c r="A812" s="2">
        <v>159</v>
      </c>
      <c r="B812" s="4">
        <v>49</v>
      </c>
      <c r="C812" s="113" t="s">
        <v>2849</v>
      </c>
      <c r="D812" s="113" t="s">
        <v>2615</v>
      </c>
      <c r="E812" s="113" t="s">
        <v>2850</v>
      </c>
      <c r="F812" s="113" t="s">
        <v>2851</v>
      </c>
      <c r="G812" s="4" t="s">
        <v>2852</v>
      </c>
      <c r="H812" s="122">
        <v>514</v>
      </c>
      <c r="I812" s="23"/>
      <c r="J812" s="23"/>
      <c r="K812" s="4" t="s">
        <v>2657</v>
      </c>
      <c r="L812" s="113" t="s">
        <v>2853</v>
      </c>
      <c r="M812" s="4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</row>
    <row r="813" spans="1:106" ht="63.75">
      <c r="A813" s="2">
        <v>160</v>
      </c>
      <c r="B813" s="4">
        <v>50</v>
      </c>
      <c r="C813" s="113" t="s">
        <v>2634</v>
      </c>
      <c r="D813" s="113" t="s">
        <v>2792</v>
      </c>
      <c r="E813" s="113" t="s">
        <v>2854</v>
      </c>
      <c r="F813" s="113" t="s">
        <v>2855</v>
      </c>
      <c r="G813" s="4" t="s">
        <v>2856</v>
      </c>
      <c r="H813" s="123">
        <v>11215</v>
      </c>
      <c r="I813" s="23"/>
      <c r="J813" s="23"/>
      <c r="K813" s="4" t="s">
        <v>2790</v>
      </c>
      <c r="L813" s="113" t="s">
        <v>2857</v>
      </c>
      <c r="M813" s="4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</row>
    <row r="814" spans="1:106" ht="63.75">
      <c r="A814" s="2">
        <v>161</v>
      </c>
      <c r="B814" s="4">
        <v>51</v>
      </c>
      <c r="C814" s="4" t="s">
        <v>2858</v>
      </c>
      <c r="D814" s="4" t="s">
        <v>2859</v>
      </c>
      <c r="E814" s="117" t="s">
        <v>2860</v>
      </c>
      <c r="F814" s="4" t="s">
        <v>2861</v>
      </c>
      <c r="G814" s="4" t="s">
        <v>2151</v>
      </c>
      <c r="H814" s="123">
        <v>10000</v>
      </c>
      <c r="I814" s="23"/>
      <c r="J814" s="23"/>
      <c r="K814" s="4" t="s">
        <v>2862</v>
      </c>
      <c r="L814" s="4" t="s">
        <v>2863</v>
      </c>
      <c r="M814" s="4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</row>
    <row r="815" spans="1:106" ht="51">
      <c r="A815" s="2">
        <v>162</v>
      </c>
      <c r="B815" s="4">
        <v>52</v>
      </c>
      <c r="C815" s="113" t="s">
        <v>2729</v>
      </c>
      <c r="D815" s="113" t="s">
        <v>2730</v>
      </c>
      <c r="E815" s="113" t="s">
        <v>2864</v>
      </c>
      <c r="F815" s="113" t="s">
        <v>2865</v>
      </c>
      <c r="G815" s="4" t="s">
        <v>2866</v>
      </c>
      <c r="H815" s="123">
        <v>3700</v>
      </c>
      <c r="I815" s="23"/>
      <c r="J815" s="23"/>
      <c r="K815" s="4" t="s">
        <v>2867</v>
      </c>
      <c r="L815" s="113" t="s">
        <v>2868</v>
      </c>
      <c r="M815" s="4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</row>
    <row r="816" spans="1:106" ht="38.25">
      <c r="A816" s="2">
        <v>163</v>
      </c>
      <c r="B816" s="4">
        <v>53</v>
      </c>
      <c r="C816" s="113" t="s">
        <v>843</v>
      </c>
      <c r="D816" s="113" t="s">
        <v>2775</v>
      </c>
      <c r="E816" s="113" t="s">
        <v>2869</v>
      </c>
      <c r="F816" s="113" t="s">
        <v>2870</v>
      </c>
      <c r="G816" s="4" t="s">
        <v>2871</v>
      </c>
      <c r="H816" s="123">
        <v>7000</v>
      </c>
      <c r="I816" s="23"/>
      <c r="J816" s="23"/>
      <c r="K816" s="118" t="s">
        <v>2779</v>
      </c>
      <c r="L816" s="113" t="s">
        <v>2872</v>
      </c>
      <c r="M816" s="4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</row>
    <row r="817" spans="1:106" ht="38.25">
      <c r="A817" s="2">
        <v>164</v>
      </c>
      <c r="B817" s="4">
        <v>54</v>
      </c>
      <c r="C817" s="113" t="s">
        <v>2873</v>
      </c>
      <c r="D817" s="113" t="s">
        <v>2874</v>
      </c>
      <c r="E817" s="113" t="s">
        <v>2875</v>
      </c>
      <c r="F817" s="113" t="s">
        <v>2876</v>
      </c>
      <c r="G817" s="4" t="s">
        <v>2877</v>
      </c>
      <c r="H817" s="122"/>
      <c r="I817" s="23"/>
      <c r="J817" s="23">
        <v>7454</v>
      </c>
      <c r="K817" s="118" t="s">
        <v>2651</v>
      </c>
      <c r="L817" s="113"/>
      <c r="M817" s="4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</row>
    <row r="818" spans="1:106" ht="51">
      <c r="A818" s="2">
        <v>165</v>
      </c>
      <c r="B818" s="4">
        <v>55</v>
      </c>
      <c r="C818" s="113" t="s">
        <v>2878</v>
      </c>
      <c r="D818" s="113" t="s">
        <v>2879</v>
      </c>
      <c r="E818" s="113" t="s">
        <v>2880</v>
      </c>
      <c r="F818" s="113" t="s">
        <v>2881</v>
      </c>
      <c r="G818" s="4" t="s">
        <v>2882</v>
      </c>
      <c r="H818" s="122">
        <v>11173</v>
      </c>
      <c r="I818" s="23"/>
      <c r="J818" s="23"/>
      <c r="K818" s="118" t="s">
        <v>2883</v>
      </c>
      <c r="L818" s="113"/>
      <c r="M818" s="4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</row>
    <row r="819" spans="1:106" ht="51">
      <c r="A819" s="2">
        <v>166</v>
      </c>
      <c r="B819" s="4">
        <v>56</v>
      </c>
      <c r="C819" s="4" t="s">
        <v>2884</v>
      </c>
      <c r="D819" s="4" t="s">
        <v>2885</v>
      </c>
      <c r="E819" s="4" t="s">
        <v>2166</v>
      </c>
      <c r="F819" s="4" t="s">
        <v>2886</v>
      </c>
      <c r="G819" s="4" t="s">
        <v>2887</v>
      </c>
      <c r="H819" s="122">
        <v>2300</v>
      </c>
      <c r="I819" s="23"/>
      <c r="J819" s="23"/>
      <c r="K819" s="23" t="s">
        <v>2651</v>
      </c>
      <c r="L819" s="4" t="s">
        <v>2888</v>
      </c>
      <c r="M819" s="4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</row>
    <row r="820" spans="1:106" ht="63.75">
      <c r="A820" s="2">
        <v>167</v>
      </c>
      <c r="B820" s="4">
        <v>57</v>
      </c>
      <c r="C820" s="4" t="s">
        <v>2889</v>
      </c>
      <c r="D820" s="4" t="s">
        <v>2890</v>
      </c>
      <c r="E820" s="4" t="s">
        <v>2891</v>
      </c>
      <c r="F820" s="4" t="s">
        <v>2892</v>
      </c>
      <c r="G820" s="4" t="s">
        <v>2893</v>
      </c>
      <c r="H820" s="122">
        <v>200</v>
      </c>
      <c r="I820" s="23"/>
      <c r="J820" s="23"/>
      <c r="K820" s="23" t="s">
        <v>2606</v>
      </c>
      <c r="L820" s="4" t="s">
        <v>2894</v>
      </c>
      <c r="M820" s="4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</row>
    <row r="821" spans="1:106" ht="38.25">
      <c r="A821" s="2">
        <v>168</v>
      </c>
      <c r="B821" s="4">
        <v>58</v>
      </c>
      <c r="C821" s="113" t="s">
        <v>2895</v>
      </c>
      <c r="D821" s="113" t="s">
        <v>2595</v>
      </c>
      <c r="E821" s="113" t="s">
        <v>2896</v>
      </c>
      <c r="F821" s="113" t="s">
        <v>2897</v>
      </c>
      <c r="G821" s="4" t="s">
        <v>2898</v>
      </c>
      <c r="H821" s="122">
        <v>10200</v>
      </c>
      <c r="I821" s="23"/>
      <c r="J821" s="23"/>
      <c r="K821" s="118" t="s">
        <v>2899</v>
      </c>
      <c r="L821" s="113" t="s">
        <v>2900</v>
      </c>
      <c r="M821" s="4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</row>
    <row r="822" spans="1:106" ht="38.25">
      <c r="A822" s="2">
        <v>169</v>
      </c>
      <c r="B822" s="4">
        <v>59</v>
      </c>
      <c r="C822" s="113" t="s">
        <v>2901</v>
      </c>
      <c r="D822" s="113" t="s">
        <v>2902</v>
      </c>
      <c r="E822" s="113" t="s">
        <v>2903</v>
      </c>
      <c r="F822" s="113" t="s">
        <v>2904</v>
      </c>
      <c r="G822" s="4" t="s">
        <v>2905</v>
      </c>
      <c r="H822" s="122">
        <v>1600</v>
      </c>
      <c r="I822" s="23"/>
      <c r="J822" s="23"/>
      <c r="K822" s="118" t="s">
        <v>2606</v>
      </c>
      <c r="L822" s="113" t="s">
        <v>2906</v>
      </c>
      <c r="M822" s="4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</row>
    <row r="823" spans="1:106" ht="51">
      <c r="A823" s="2">
        <v>170</v>
      </c>
      <c r="B823" s="4">
        <v>60</v>
      </c>
      <c r="C823" s="113" t="s">
        <v>2907</v>
      </c>
      <c r="D823" s="113" t="s">
        <v>2908</v>
      </c>
      <c r="E823" s="113" t="s">
        <v>2909</v>
      </c>
      <c r="F823" s="113" t="s">
        <v>2910</v>
      </c>
      <c r="G823" s="4" t="s">
        <v>1097</v>
      </c>
      <c r="H823" s="122">
        <v>5000</v>
      </c>
      <c r="I823" s="23"/>
      <c r="J823" s="23"/>
      <c r="K823" s="23" t="s">
        <v>2883</v>
      </c>
      <c r="L823" s="113" t="s">
        <v>2911</v>
      </c>
      <c r="M823" s="4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</row>
    <row r="824" spans="1:106" ht="51">
      <c r="A824" s="2">
        <v>171</v>
      </c>
      <c r="B824" s="4">
        <v>61</v>
      </c>
      <c r="C824" s="4" t="s">
        <v>2912</v>
      </c>
      <c r="D824" s="4" t="s">
        <v>2913</v>
      </c>
      <c r="E824" s="4" t="s">
        <v>2914</v>
      </c>
      <c r="F824" s="4" t="s">
        <v>2915</v>
      </c>
      <c r="G824" s="4" t="s">
        <v>2479</v>
      </c>
      <c r="H824" s="122">
        <f>200+5000</f>
        <v>5200</v>
      </c>
      <c r="I824" s="23"/>
      <c r="J824" s="23"/>
      <c r="K824" s="23" t="s">
        <v>2883</v>
      </c>
      <c r="L824" s="4" t="s">
        <v>2916</v>
      </c>
      <c r="M824" s="4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</row>
    <row r="825" spans="1:106" ht="51">
      <c r="A825" s="2">
        <v>172</v>
      </c>
      <c r="B825" s="4">
        <v>62</v>
      </c>
      <c r="C825" s="113" t="s">
        <v>2917</v>
      </c>
      <c r="D825" s="113" t="s">
        <v>2908</v>
      </c>
      <c r="E825" s="113" t="s">
        <v>2918</v>
      </c>
      <c r="F825" s="113" t="s">
        <v>2919</v>
      </c>
      <c r="G825" s="4" t="s">
        <v>2920</v>
      </c>
      <c r="H825" s="122">
        <v>6099</v>
      </c>
      <c r="I825" s="23"/>
      <c r="J825" s="23"/>
      <c r="K825" s="23" t="s">
        <v>2883</v>
      </c>
      <c r="L825" s="113" t="s">
        <v>2921</v>
      </c>
      <c r="M825" s="4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</row>
    <row r="826" spans="1:106" ht="51">
      <c r="A826" s="2">
        <v>173</v>
      </c>
      <c r="B826" s="4">
        <v>63</v>
      </c>
      <c r="C826" s="113" t="s">
        <v>2922</v>
      </c>
      <c r="D826" s="113" t="s">
        <v>2908</v>
      </c>
      <c r="E826" s="113" t="s">
        <v>2923</v>
      </c>
      <c r="F826" s="113" t="s">
        <v>2924</v>
      </c>
      <c r="G826" s="4" t="s">
        <v>2925</v>
      </c>
      <c r="H826" s="122">
        <v>400</v>
      </c>
      <c r="I826" s="23"/>
      <c r="J826" s="23"/>
      <c r="K826" s="23" t="s">
        <v>2883</v>
      </c>
      <c r="L826" s="113" t="s">
        <v>2926</v>
      </c>
      <c r="M826" s="4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</row>
    <row r="827" spans="1:106" ht="51">
      <c r="A827" s="2">
        <v>174</v>
      </c>
      <c r="B827" s="4">
        <v>64</v>
      </c>
      <c r="C827" s="113" t="s">
        <v>2927</v>
      </c>
      <c r="D827" s="113" t="s">
        <v>2908</v>
      </c>
      <c r="E827" s="113" t="s">
        <v>2928</v>
      </c>
      <c r="F827" s="113" t="s">
        <v>2929</v>
      </c>
      <c r="G827" s="4" t="s">
        <v>2930</v>
      </c>
      <c r="H827" s="122">
        <v>8350</v>
      </c>
      <c r="I827" s="23"/>
      <c r="J827" s="23"/>
      <c r="K827" s="23" t="s">
        <v>2883</v>
      </c>
      <c r="L827" s="113" t="s">
        <v>2931</v>
      </c>
      <c r="M827" s="4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</row>
    <row r="828" spans="1:106" ht="51">
      <c r="A828" s="2">
        <v>175</v>
      </c>
      <c r="B828" s="4">
        <v>65</v>
      </c>
      <c r="C828" s="4" t="s">
        <v>2884</v>
      </c>
      <c r="D828" s="4" t="s">
        <v>2885</v>
      </c>
      <c r="E828" s="4" t="s">
        <v>2932</v>
      </c>
      <c r="F828" s="4" t="s">
        <v>2933</v>
      </c>
      <c r="G828" s="4" t="s">
        <v>2549</v>
      </c>
      <c r="H828" s="122">
        <v>200</v>
      </c>
      <c r="I828" s="23"/>
      <c r="J828" s="23"/>
      <c r="K828" s="23" t="s">
        <v>2883</v>
      </c>
      <c r="L828" s="4" t="s">
        <v>2934</v>
      </c>
      <c r="M828" s="4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</row>
    <row r="829" spans="1:106" ht="38.25">
      <c r="A829" s="2">
        <v>176</v>
      </c>
      <c r="B829" s="4">
        <v>66</v>
      </c>
      <c r="C829" s="113" t="s">
        <v>2935</v>
      </c>
      <c r="D829" s="4" t="s">
        <v>2885</v>
      </c>
      <c r="E829" s="113" t="s">
        <v>2936</v>
      </c>
      <c r="F829" s="113" t="s">
        <v>2937</v>
      </c>
      <c r="G829" s="4" t="s">
        <v>2938</v>
      </c>
      <c r="H829" s="122">
        <v>200</v>
      </c>
      <c r="I829" s="23"/>
      <c r="J829" s="23"/>
      <c r="K829" s="23" t="s">
        <v>2883</v>
      </c>
      <c r="L829" s="113"/>
      <c r="M829" s="4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</row>
    <row r="830" spans="1:106" ht="63.75">
      <c r="A830" s="2">
        <v>177</v>
      </c>
      <c r="B830" s="4">
        <v>67</v>
      </c>
      <c r="C830" s="4" t="s">
        <v>2939</v>
      </c>
      <c r="D830" s="4" t="s">
        <v>2885</v>
      </c>
      <c r="E830" s="4" t="s">
        <v>2940</v>
      </c>
      <c r="F830" s="4" t="s">
        <v>2941</v>
      </c>
      <c r="G830" s="4" t="s">
        <v>2942</v>
      </c>
      <c r="H830" s="122">
        <f>50+5980</f>
        <v>6030</v>
      </c>
      <c r="I830" s="23"/>
      <c r="J830" s="23"/>
      <c r="K830" s="23" t="s">
        <v>2606</v>
      </c>
      <c r="L830" s="4" t="s">
        <v>2943</v>
      </c>
      <c r="M830" s="4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</row>
    <row r="831" spans="1:106" ht="38.25">
      <c r="A831" s="2">
        <v>178</v>
      </c>
      <c r="B831" s="4">
        <v>68</v>
      </c>
      <c r="C831" s="4" t="s">
        <v>1311</v>
      </c>
      <c r="D831" s="4" t="s">
        <v>2874</v>
      </c>
      <c r="E831" s="4" t="s">
        <v>2944</v>
      </c>
      <c r="F831" s="4" t="s">
        <v>2945</v>
      </c>
      <c r="G831" s="4" t="s">
        <v>2946</v>
      </c>
      <c r="H831" s="122">
        <v>5700</v>
      </c>
      <c r="I831" s="23"/>
      <c r="J831" s="23"/>
      <c r="K831" s="23" t="s">
        <v>2606</v>
      </c>
      <c r="L831" s="4"/>
      <c r="M831" s="4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</row>
    <row r="832" spans="1:106" ht="38.25">
      <c r="A832" s="2">
        <v>179</v>
      </c>
      <c r="B832" s="4">
        <v>69</v>
      </c>
      <c r="C832" s="113" t="s">
        <v>2947</v>
      </c>
      <c r="D832" s="113" t="s">
        <v>2948</v>
      </c>
      <c r="E832" s="113" t="s">
        <v>2949</v>
      </c>
      <c r="F832" s="113" t="s">
        <v>2950</v>
      </c>
      <c r="G832" s="4" t="s">
        <v>2413</v>
      </c>
      <c r="H832" s="122">
        <v>5000</v>
      </c>
      <c r="I832" s="23"/>
      <c r="J832" s="23"/>
      <c r="K832" s="118" t="s">
        <v>2606</v>
      </c>
      <c r="L832" s="113" t="s">
        <v>2951</v>
      </c>
      <c r="M832" s="4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</row>
    <row r="833" spans="1:106" ht="76.5">
      <c r="A833" s="2">
        <v>180</v>
      </c>
      <c r="B833" s="4">
        <v>70</v>
      </c>
      <c r="C833" s="113" t="s">
        <v>2607</v>
      </c>
      <c r="D833" s="113" t="s">
        <v>2952</v>
      </c>
      <c r="E833" s="113" t="s">
        <v>2953</v>
      </c>
      <c r="F833" s="113" t="s">
        <v>2954</v>
      </c>
      <c r="G833" s="4" t="s">
        <v>2955</v>
      </c>
      <c r="H833" s="122">
        <v>5750</v>
      </c>
      <c r="I833" s="23"/>
      <c r="J833" s="23"/>
      <c r="K833" s="118" t="s">
        <v>2956</v>
      </c>
      <c r="L833" s="113" t="s">
        <v>2957</v>
      </c>
      <c r="M833" s="4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</row>
    <row r="834" spans="1:106" ht="51">
      <c r="A834" s="2">
        <v>181</v>
      </c>
      <c r="B834" s="4">
        <v>71</v>
      </c>
      <c r="C834" s="113" t="s">
        <v>2958</v>
      </c>
      <c r="D834" s="113" t="s">
        <v>2902</v>
      </c>
      <c r="E834" s="113" t="s">
        <v>2959</v>
      </c>
      <c r="F834" s="113" t="s">
        <v>2960</v>
      </c>
      <c r="G834" s="4" t="s">
        <v>2961</v>
      </c>
      <c r="H834" s="122">
        <v>15830</v>
      </c>
      <c r="I834" s="23"/>
      <c r="J834" s="23"/>
      <c r="K834" s="118" t="s">
        <v>2606</v>
      </c>
      <c r="L834" s="113" t="s">
        <v>2962</v>
      </c>
      <c r="M834" s="4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</row>
    <row r="835" spans="1:106" ht="38.25">
      <c r="A835" s="2">
        <v>182</v>
      </c>
      <c r="B835" s="4">
        <v>72</v>
      </c>
      <c r="C835" s="113" t="s">
        <v>2963</v>
      </c>
      <c r="D835" s="113" t="s">
        <v>2948</v>
      </c>
      <c r="E835" s="113" t="s">
        <v>2964</v>
      </c>
      <c r="F835" s="113" t="s">
        <v>2965</v>
      </c>
      <c r="G835" s="4" t="s">
        <v>2966</v>
      </c>
      <c r="H835" s="122">
        <v>466</v>
      </c>
      <c r="I835" s="23"/>
      <c r="J835" s="23"/>
      <c r="K835" s="118" t="s">
        <v>2606</v>
      </c>
      <c r="L835" s="113" t="s">
        <v>2967</v>
      </c>
      <c r="M835" s="4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</row>
    <row r="836" spans="1:106" ht="51">
      <c r="A836" s="2">
        <v>183</v>
      </c>
      <c r="B836" s="4">
        <v>73</v>
      </c>
      <c r="C836" s="113" t="s">
        <v>2968</v>
      </c>
      <c r="D836" s="113" t="s">
        <v>2969</v>
      </c>
      <c r="E836" s="113" t="s">
        <v>2970</v>
      </c>
      <c r="F836" s="113" t="s">
        <v>2971</v>
      </c>
      <c r="G836" s="4" t="s">
        <v>2972</v>
      </c>
      <c r="H836" s="122">
        <v>20777</v>
      </c>
      <c r="I836" s="23"/>
      <c r="J836" s="23"/>
      <c r="K836" s="118" t="s">
        <v>2606</v>
      </c>
      <c r="L836" s="113" t="s">
        <v>2973</v>
      </c>
      <c r="M836" s="4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</row>
    <row r="837" spans="1:106" ht="38.25">
      <c r="A837" s="2">
        <v>184</v>
      </c>
      <c r="B837" s="4">
        <v>74</v>
      </c>
      <c r="C837" s="113" t="s">
        <v>2974</v>
      </c>
      <c r="D837" s="113" t="s">
        <v>2589</v>
      </c>
      <c r="E837" s="113" t="s">
        <v>2975</v>
      </c>
      <c r="F837" s="113" t="s">
        <v>2976</v>
      </c>
      <c r="G837" s="4" t="s">
        <v>2977</v>
      </c>
      <c r="H837" s="122">
        <v>17877</v>
      </c>
      <c r="I837" s="23"/>
      <c r="J837" s="23"/>
      <c r="K837" s="118" t="s">
        <v>2606</v>
      </c>
      <c r="L837" s="113" t="s">
        <v>2978</v>
      </c>
      <c r="M837" s="4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</row>
    <row r="838" spans="1:106" ht="51">
      <c r="A838" s="2">
        <v>185</v>
      </c>
      <c r="B838" s="4">
        <v>75</v>
      </c>
      <c r="C838" s="113" t="s">
        <v>1948</v>
      </c>
      <c r="D838" s="113" t="s">
        <v>2979</v>
      </c>
      <c r="E838" s="113" t="s">
        <v>2980</v>
      </c>
      <c r="F838" s="113" t="s">
        <v>2981</v>
      </c>
      <c r="G838" s="4" t="s">
        <v>2982</v>
      </c>
      <c r="H838" s="122">
        <v>1750</v>
      </c>
      <c r="I838" s="23"/>
      <c r="J838" s="23"/>
      <c r="K838" s="118" t="s">
        <v>2606</v>
      </c>
      <c r="L838" s="113" t="s">
        <v>2983</v>
      </c>
      <c r="M838" s="4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</row>
    <row r="839" spans="1:106" ht="51">
      <c r="A839" s="2">
        <v>186</v>
      </c>
      <c r="B839" s="4">
        <v>76</v>
      </c>
      <c r="C839" s="113" t="s">
        <v>2984</v>
      </c>
      <c r="D839" s="113" t="s">
        <v>2985</v>
      </c>
      <c r="E839" s="113" t="s">
        <v>2986</v>
      </c>
      <c r="F839" s="113" t="s">
        <v>2987</v>
      </c>
      <c r="G839" s="4" t="s">
        <v>2988</v>
      </c>
      <c r="H839" s="122">
        <v>7783</v>
      </c>
      <c r="I839" s="23"/>
      <c r="J839" s="23"/>
      <c r="K839" s="118" t="s">
        <v>2606</v>
      </c>
      <c r="L839" s="113" t="s">
        <v>2989</v>
      </c>
      <c r="M839" s="4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</row>
    <row r="840" spans="1:106" ht="38.25">
      <c r="A840" s="2">
        <v>187</v>
      </c>
      <c r="B840" s="4">
        <v>77</v>
      </c>
      <c r="C840" s="113" t="s">
        <v>2990</v>
      </c>
      <c r="D840" s="113" t="s">
        <v>2874</v>
      </c>
      <c r="E840" s="113" t="s">
        <v>2991</v>
      </c>
      <c r="F840" s="113" t="s">
        <v>2992</v>
      </c>
      <c r="G840" s="4" t="s">
        <v>2051</v>
      </c>
      <c r="H840" s="122">
        <v>7000</v>
      </c>
      <c r="I840" s="23"/>
      <c r="J840" s="23"/>
      <c r="K840" s="118" t="s">
        <v>2606</v>
      </c>
      <c r="L840" s="113"/>
      <c r="M840" s="4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</row>
    <row r="841" spans="1:106" ht="38.25">
      <c r="A841" s="2">
        <v>188</v>
      </c>
      <c r="B841" s="4">
        <v>78</v>
      </c>
      <c r="C841" s="113" t="s">
        <v>2993</v>
      </c>
      <c r="D841" s="113" t="s">
        <v>2874</v>
      </c>
      <c r="E841" s="113" t="s">
        <v>2991</v>
      </c>
      <c r="F841" s="113" t="s">
        <v>2994</v>
      </c>
      <c r="G841" s="4" t="s">
        <v>1097</v>
      </c>
      <c r="H841" s="122">
        <v>5000</v>
      </c>
      <c r="I841" s="23"/>
      <c r="J841" s="23"/>
      <c r="K841" s="118" t="s">
        <v>2606</v>
      </c>
      <c r="L841" s="113" t="s">
        <v>2995</v>
      </c>
      <c r="M841" s="4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</row>
    <row r="842" spans="1:106" ht="51">
      <c r="A842" s="2">
        <v>189</v>
      </c>
      <c r="B842" s="4">
        <v>79</v>
      </c>
      <c r="C842" s="4" t="s">
        <v>2996</v>
      </c>
      <c r="D842" s="4" t="s">
        <v>2997</v>
      </c>
      <c r="E842" s="4" t="s">
        <v>2998</v>
      </c>
      <c r="F842" s="118" t="s">
        <v>2999</v>
      </c>
      <c r="G842" s="4" t="s">
        <v>3000</v>
      </c>
      <c r="H842" s="122">
        <v>5000</v>
      </c>
      <c r="I842" s="23"/>
      <c r="J842" s="23"/>
      <c r="K842" s="118" t="s">
        <v>2606</v>
      </c>
      <c r="L842" s="4" t="s">
        <v>3001</v>
      </c>
      <c r="M842" s="4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</row>
    <row r="843" spans="1:106" ht="38.25">
      <c r="A843" s="2">
        <v>190</v>
      </c>
      <c r="B843" s="4">
        <v>80</v>
      </c>
      <c r="C843" s="4" t="s">
        <v>3002</v>
      </c>
      <c r="D843" s="4" t="s">
        <v>3003</v>
      </c>
      <c r="E843" s="4" t="s">
        <v>3004</v>
      </c>
      <c r="F843" s="4" t="s">
        <v>3005</v>
      </c>
      <c r="G843" s="4" t="s">
        <v>3006</v>
      </c>
      <c r="H843" s="122">
        <v>3200</v>
      </c>
      <c r="I843" s="23"/>
      <c r="J843" s="23"/>
      <c r="K843" s="23" t="s">
        <v>2883</v>
      </c>
      <c r="L843" s="4" t="s">
        <v>3007</v>
      </c>
      <c r="M843" s="4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</row>
    <row r="844" spans="1:106" ht="38.25">
      <c r="A844" s="2">
        <v>191</v>
      </c>
      <c r="B844" s="4">
        <v>81</v>
      </c>
      <c r="C844" s="113" t="s">
        <v>3008</v>
      </c>
      <c r="D844" s="113" t="s">
        <v>2979</v>
      </c>
      <c r="E844" s="113" t="s">
        <v>3009</v>
      </c>
      <c r="F844" s="113" t="s">
        <v>3010</v>
      </c>
      <c r="G844" s="4" t="s">
        <v>1097</v>
      </c>
      <c r="H844" s="122">
        <v>5000</v>
      </c>
      <c r="I844" s="23"/>
      <c r="J844" s="23"/>
      <c r="K844" s="118" t="s">
        <v>2606</v>
      </c>
      <c r="L844" s="113" t="s">
        <v>3011</v>
      </c>
      <c r="M844" s="4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</row>
    <row r="845" spans="1:106" ht="51">
      <c r="A845" s="2">
        <v>192</v>
      </c>
      <c r="B845" s="4">
        <v>82</v>
      </c>
      <c r="C845" s="128" t="s">
        <v>3012</v>
      </c>
      <c r="D845" s="4" t="s">
        <v>2770</v>
      </c>
      <c r="E845" s="4" t="s">
        <v>3013</v>
      </c>
      <c r="F845" s="4" t="s">
        <v>3014</v>
      </c>
      <c r="G845" s="4" t="s">
        <v>3015</v>
      </c>
      <c r="H845" s="122">
        <v>4500</v>
      </c>
      <c r="I845" s="4"/>
      <c r="J845" s="4"/>
      <c r="K845" s="4" t="s">
        <v>3016</v>
      </c>
      <c r="L845" s="4" t="s">
        <v>3017</v>
      </c>
      <c r="M845" s="4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</row>
    <row r="846" spans="1:106" ht="38.25">
      <c r="A846" s="2">
        <v>193</v>
      </c>
      <c r="B846" s="4">
        <v>83</v>
      </c>
      <c r="C846" s="4" t="s">
        <v>3018</v>
      </c>
      <c r="D846" s="4" t="s">
        <v>3019</v>
      </c>
      <c r="E846" s="4" t="s">
        <v>3020</v>
      </c>
      <c r="F846" s="4" t="s">
        <v>3021</v>
      </c>
      <c r="G846" s="4" t="s">
        <v>3022</v>
      </c>
      <c r="H846" s="125">
        <v>9673</v>
      </c>
      <c r="I846" s="4"/>
      <c r="J846" s="4"/>
      <c r="K846" s="4" t="s">
        <v>3023</v>
      </c>
      <c r="L846" s="4" t="s">
        <v>3024</v>
      </c>
      <c r="M846" s="4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</row>
    <row r="847" spans="1:106" ht="38.25">
      <c r="A847" s="2">
        <v>194</v>
      </c>
      <c r="B847" s="4">
        <v>84</v>
      </c>
      <c r="C847" s="4" t="s">
        <v>3025</v>
      </c>
      <c r="D847" s="4" t="s">
        <v>3026</v>
      </c>
      <c r="E847" s="4" t="s">
        <v>3027</v>
      </c>
      <c r="F847" s="4" t="s">
        <v>3028</v>
      </c>
      <c r="G847" s="4" t="s">
        <v>3029</v>
      </c>
      <c r="H847" s="122">
        <v>2500</v>
      </c>
      <c r="I847" s="4"/>
      <c r="J847" s="4"/>
      <c r="K847" s="4" t="s">
        <v>3023</v>
      </c>
      <c r="L847" s="4" t="s">
        <v>3030</v>
      </c>
      <c r="M847" s="4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</row>
    <row r="848" spans="1:106" ht="38.25">
      <c r="A848" s="2">
        <v>195</v>
      </c>
      <c r="B848" s="4">
        <v>85</v>
      </c>
      <c r="C848" s="4" t="s">
        <v>3031</v>
      </c>
      <c r="D848" s="4" t="s">
        <v>3032</v>
      </c>
      <c r="E848" s="4" t="s">
        <v>3033</v>
      </c>
      <c r="F848" s="4" t="s">
        <v>3034</v>
      </c>
      <c r="G848" s="4" t="s">
        <v>3035</v>
      </c>
      <c r="H848" s="125">
        <v>300</v>
      </c>
      <c r="I848" s="4"/>
      <c r="J848" s="4"/>
      <c r="K848" s="4" t="s">
        <v>3036</v>
      </c>
      <c r="L848" s="4" t="s">
        <v>3037</v>
      </c>
      <c r="M848" s="4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</row>
    <row r="849" spans="1:106" ht="38.25">
      <c r="A849" s="2">
        <v>196</v>
      </c>
      <c r="B849" s="4">
        <v>86</v>
      </c>
      <c r="C849" s="4" t="s">
        <v>3038</v>
      </c>
      <c r="D849" s="4" t="s">
        <v>2948</v>
      </c>
      <c r="E849" s="4" t="s">
        <v>3039</v>
      </c>
      <c r="F849" s="4" t="s">
        <v>3040</v>
      </c>
      <c r="G849" s="4" t="s">
        <v>3041</v>
      </c>
      <c r="H849" s="125">
        <v>500</v>
      </c>
      <c r="I849" s="4"/>
      <c r="J849" s="4"/>
      <c r="K849" s="4" t="s">
        <v>3042</v>
      </c>
      <c r="L849" s="4" t="s">
        <v>3043</v>
      </c>
      <c r="M849" s="4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</row>
    <row r="850" spans="1:106" ht="51">
      <c r="A850" s="2">
        <v>197</v>
      </c>
      <c r="B850" s="4">
        <v>87</v>
      </c>
      <c r="C850" s="4" t="s">
        <v>3044</v>
      </c>
      <c r="D850" s="4" t="s">
        <v>3045</v>
      </c>
      <c r="E850" s="4" t="s">
        <v>3046</v>
      </c>
      <c r="F850" s="4" t="s">
        <v>3047</v>
      </c>
      <c r="G850" s="4" t="s">
        <v>3048</v>
      </c>
      <c r="H850" s="122">
        <v>3608</v>
      </c>
      <c r="I850" s="4"/>
      <c r="J850" s="4"/>
      <c r="K850" s="4" t="s">
        <v>3042</v>
      </c>
      <c r="L850" s="4" t="s">
        <v>3049</v>
      </c>
      <c r="M850" s="4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</row>
    <row r="851" spans="1:106" ht="51">
      <c r="A851" s="2">
        <v>198</v>
      </c>
      <c r="B851" s="4">
        <v>88</v>
      </c>
      <c r="C851" s="4" t="s">
        <v>3050</v>
      </c>
      <c r="D851" s="4" t="s">
        <v>3051</v>
      </c>
      <c r="E851" s="4" t="s">
        <v>3052</v>
      </c>
      <c r="F851" s="4" t="s">
        <v>3053</v>
      </c>
      <c r="G851" s="4" t="s">
        <v>3054</v>
      </c>
      <c r="H851" s="122">
        <v>34055</v>
      </c>
      <c r="I851" s="4"/>
      <c r="J851" s="4"/>
      <c r="K851" s="4" t="s">
        <v>3042</v>
      </c>
      <c r="L851" s="4" t="s">
        <v>3055</v>
      </c>
      <c r="M851" s="4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</row>
    <row r="852" spans="1:106" ht="38.25">
      <c r="A852" s="2">
        <v>199</v>
      </c>
      <c r="B852" s="4">
        <v>89</v>
      </c>
      <c r="C852" s="4" t="s">
        <v>434</v>
      </c>
      <c r="D852" s="4" t="s">
        <v>3032</v>
      </c>
      <c r="E852" s="4" t="s">
        <v>3056</v>
      </c>
      <c r="F852" s="4" t="s">
        <v>3057</v>
      </c>
      <c r="G852" s="4" t="s">
        <v>3058</v>
      </c>
      <c r="H852" s="122">
        <v>10000</v>
      </c>
      <c r="I852" s="4"/>
      <c r="J852" s="4"/>
      <c r="K852" s="4" t="s">
        <v>3059</v>
      </c>
      <c r="L852" s="4" t="s">
        <v>3060</v>
      </c>
      <c r="M852" s="4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</row>
    <row r="853" spans="1:106" ht="38.25">
      <c r="A853" s="2">
        <v>200</v>
      </c>
      <c r="B853" s="4">
        <v>90</v>
      </c>
      <c r="C853" s="113" t="s">
        <v>1885</v>
      </c>
      <c r="D853" s="4" t="s">
        <v>2775</v>
      </c>
      <c r="E853" s="4" t="s">
        <v>3061</v>
      </c>
      <c r="F853" s="4" t="s">
        <v>3062</v>
      </c>
      <c r="G853" s="4" t="s">
        <v>3063</v>
      </c>
      <c r="H853" s="122">
        <v>4500</v>
      </c>
      <c r="I853" s="4"/>
      <c r="J853" s="4"/>
      <c r="K853" s="118" t="s">
        <v>3064</v>
      </c>
      <c r="L853" s="4" t="s">
        <v>3065</v>
      </c>
      <c r="M853" s="4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</row>
    <row r="854" spans="1:106" ht="12.75">
      <c r="A854" s="2"/>
      <c r="B854" s="4"/>
      <c r="C854" s="114"/>
      <c r="D854" s="4"/>
      <c r="E854" s="4"/>
      <c r="F854" s="4"/>
      <c r="G854" s="4"/>
      <c r="H854" s="122"/>
      <c r="I854" s="4"/>
      <c r="J854" s="4"/>
      <c r="K854" s="118"/>
      <c r="L854" s="4"/>
      <c r="M854" s="4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</row>
    <row r="855" spans="1:13" s="396" customFormat="1" ht="12.75">
      <c r="A855" s="15"/>
      <c r="B855" s="4"/>
      <c r="C855" s="15"/>
      <c r="D855" s="15"/>
      <c r="E855" s="15"/>
      <c r="F855" s="15"/>
      <c r="G855" s="15"/>
      <c r="H855" s="25"/>
      <c r="I855" s="15"/>
      <c r="J855" s="15"/>
      <c r="K855" s="15"/>
      <c r="L855" s="15"/>
      <c r="M855" s="15"/>
    </row>
    <row r="856" spans="1:13" s="3" customFormat="1" ht="25.5">
      <c r="A856" s="36">
        <v>4</v>
      </c>
      <c r="B856" s="39" t="s">
        <v>23</v>
      </c>
      <c r="C856" s="40"/>
      <c r="D856" s="40"/>
      <c r="E856" s="40"/>
      <c r="F856" s="40"/>
      <c r="G856" s="40"/>
      <c r="H856" s="68">
        <f>+SUM(H857:H1122)</f>
        <v>47962851.141</v>
      </c>
      <c r="I856" s="68">
        <f>+SUM(I857:I1122)</f>
        <v>0</v>
      </c>
      <c r="J856" s="68">
        <f>+SUM(J857:J1122)</f>
        <v>52364</v>
      </c>
      <c r="K856" s="40"/>
      <c r="L856" s="44"/>
      <c r="M856" s="44"/>
    </row>
    <row r="857" spans="1:108" s="136" customFormat="1" ht="22.5" customHeight="1">
      <c r="A857" s="43">
        <v>1</v>
      </c>
      <c r="B857" s="336"/>
      <c r="C857" s="16" t="s">
        <v>6725</v>
      </c>
      <c r="D857" s="16" t="s">
        <v>6726</v>
      </c>
      <c r="E857" s="15" t="s">
        <v>6727</v>
      </c>
      <c r="F857" s="15" t="s">
        <v>6728</v>
      </c>
      <c r="G857" s="15" t="s">
        <v>34</v>
      </c>
      <c r="H857" s="337">
        <v>648</v>
      </c>
      <c r="I857" s="338">
        <v>0</v>
      </c>
      <c r="J857" s="338">
        <v>0</v>
      </c>
      <c r="K857" s="281">
        <v>42300</v>
      </c>
      <c r="L857" s="15" t="s">
        <v>6729</v>
      </c>
      <c r="M857" s="15"/>
      <c r="N857" s="273"/>
      <c r="O857" s="273"/>
      <c r="P857" s="273"/>
      <c r="Q857" s="273"/>
      <c r="R857" s="273"/>
      <c r="S857" s="273"/>
      <c r="T857" s="273"/>
      <c r="U857" s="273"/>
      <c r="V857" s="273"/>
      <c r="W857" s="273"/>
      <c r="X857" s="273"/>
      <c r="Y857" s="273"/>
      <c r="Z857" s="273"/>
      <c r="AA857" s="273"/>
      <c r="AB857" s="273"/>
      <c r="AC857" s="273"/>
      <c r="AD857" s="273"/>
      <c r="AE857" s="273"/>
      <c r="AF857" s="273"/>
      <c r="AG857" s="273"/>
      <c r="AH857" s="273"/>
      <c r="AI857" s="273"/>
      <c r="AJ857" s="273"/>
      <c r="AK857" s="273"/>
      <c r="AL857" s="273"/>
      <c r="AM857" s="273"/>
      <c r="AN857" s="273"/>
      <c r="AO857" s="273"/>
      <c r="AP857" s="273"/>
      <c r="AQ857" s="273"/>
      <c r="AR857" s="273"/>
      <c r="AS857" s="273"/>
      <c r="AT857" s="273"/>
      <c r="AU857" s="273"/>
      <c r="AV857" s="273"/>
      <c r="AW857" s="273"/>
      <c r="AX857" s="273"/>
      <c r="AY857" s="273"/>
      <c r="AZ857" s="273"/>
      <c r="BA857" s="273"/>
      <c r="BB857" s="273"/>
      <c r="BC857" s="273"/>
      <c r="BD857" s="273"/>
      <c r="BE857" s="273"/>
      <c r="BF857" s="273"/>
      <c r="BG857" s="273"/>
      <c r="BH857" s="273"/>
      <c r="BI857" s="273"/>
      <c r="BJ857" s="273"/>
      <c r="BK857" s="273"/>
      <c r="BL857" s="273"/>
      <c r="BM857" s="273"/>
      <c r="BN857" s="273"/>
      <c r="BO857" s="273"/>
      <c r="BP857" s="273"/>
      <c r="BQ857" s="273"/>
      <c r="BR857" s="273"/>
      <c r="BS857" s="273"/>
      <c r="BT857" s="273"/>
      <c r="BU857" s="273"/>
      <c r="BV857" s="273"/>
      <c r="BW857" s="273"/>
      <c r="BX857" s="273"/>
      <c r="BY857" s="273"/>
      <c r="BZ857" s="273"/>
      <c r="CA857" s="273"/>
      <c r="CB857" s="273"/>
      <c r="CC857" s="273"/>
      <c r="CD857" s="273"/>
      <c r="CE857" s="273"/>
      <c r="CF857" s="273"/>
      <c r="CG857" s="273"/>
      <c r="CH857" s="273"/>
      <c r="CI857" s="273"/>
      <c r="CJ857" s="273"/>
      <c r="CK857" s="273"/>
      <c r="CL857" s="273"/>
      <c r="CM857" s="273"/>
      <c r="CN857" s="273"/>
      <c r="CO857" s="273"/>
      <c r="CP857" s="273"/>
      <c r="CQ857" s="273"/>
      <c r="CR857" s="273"/>
      <c r="CS857" s="273"/>
      <c r="CT857" s="273"/>
      <c r="CU857" s="273"/>
      <c r="CV857" s="273"/>
      <c r="CW857" s="273"/>
      <c r="CX857" s="273"/>
      <c r="CY857" s="273"/>
      <c r="CZ857" s="273"/>
      <c r="DA857" s="273"/>
      <c r="DB857" s="273"/>
      <c r="DC857" s="273"/>
      <c r="DD857" s="273"/>
    </row>
    <row r="858" spans="1:108" s="136" customFormat="1" ht="22.5" customHeight="1">
      <c r="A858" s="43">
        <v>2</v>
      </c>
      <c r="B858" s="43"/>
      <c r="C858" s="16" t="s">
        <v>6730</v>
      </c>
      <c r="D858" s="16" t="s">
        <v>6731</v>
      </c>
      <c r="E858" s="15" t="s">
        <v>6732</v>
      </c>
      <c r="F858" s="15" t="s">
        <v>6733</v>
      </c>
      <c r="G858" s="15" t="s">
        <v>34</v>
      </c>
      <c r="H858" s="354">
        <v>10913</v>
      </c>
      <c r="I858" s="355">
        <v>0</v>
      </c>
      <c r="J858" s="355">
        <v>0</v>
      </c>
      <c r="K858" s="281">
        <v>42300</v>
      </c>
      <c r="L858" s="15" t="s">
        <v>6734</v>
      </c>
      <c r="M858" s="43"/>
      <c r="N858" s="273"/>
      <c r="O858" s="273"/>
      <c r="P858" s="273"/>
      <c r="Q858" s="273"/>
      <c r="R858" s="273"/>
      <c r="S858" s="273"/>
      <c r="T858" s="273"/>
      <c r="U858" s="273"/>
      <c r="V858" s="273"/>
      <c r="W858" s="273"/>
      <c r="X858" s="273"/>
      <c r="Y858" s="273"/>
      <c r="Z858" s="273"/>
      <c r="AA858" s="273"/>
      <c r="AB858" s="273"/>
      <c r="AC858" s="273"/>
      <c r="AD858" s="273"/>
      <c r="AE858" s="273"/>
      <c r="AF858" s="273"/>
      <c r="AG858" s="273"/>
      <c r="AH858" s="273"/>
      <c r="AI858" s="273"/>
      <c r="AJ858" s="273"/>
      <c r="AK858" s="273"/>
      <c r="AL858" s="273"/>
      <c r="AM858" s="273"/>
      <c r="AN858" s="273"/>
      <c r="AO858" s="273"/>
      <c r="AP858" s="273"/>
      <c r="AQ858" s="273"/>
      <c r="AR858" s="273"/>
      <c r="AS858" s="273"/>
      <c r="AT858" s="273"/>
      <c r="AU858" s="273"/>
      <c r="AV858" s="273"/>
      <c r="AW858" s="273"/>
      <c r="AX858" s="273"/>
      <c r="AY858" s="273"/>
      <c r="AZ858" s="273"/>
      <c r="BA858" s="273"/>
      <c r="BB858" s="273"/>
      <c r="BC858" s="273"/>
      <c r="BD858" s="273"/>
      <c r="BE858" s="273"/>
      <c r="BF858" s="273"/>
      <c r="BG858" s="273"/>
      <c r="BH858" s="273"/>
      <c r="BI858" s="273"/>
      <c r="BJ858" s="273"/>
      <c r="BK858" s="273"/>
      <c r="BL858" s="273"/>
      <c r="BM858" s="273"/>
      <c r="BN858" s="273"/>
      <c r="BO858" s="273"/>
      <c r="BP858" s="273"/>
      <c r="BQ858" s="273"/>
      <c r="BR858" s="273"/>
      <c r="BS858" s="273"/>
      <c r="BT858" s="273"/>
      <c r="BU858" s="273"/>
      <c r="BV858" s="273"/>
      <c r="BW858" s="273"/>
      <c r="BX858" s="273"/>
      <c r="BY858" s="273"/>
      <c r="BZ858" s="273"/>
      <c r="CA858" s="273"/>
      <c r="CB858" s="273"/>
      <c r="CC858" s="273"/>
      <c r="CD858" s="273"/>
      <c r="CE858" s="273"/>
      <c r="CF858" s="273"/>
      <c r="CG858" s="273"/>
      <c r="CH858" s="273"/>
      <c r="CI858" s="273"/>
      <c r="CJ858" s="273"/>
      <c r="CK858" s="273"/>
      <c r="CL858" s="273"/>
      <c r="CM858" s="273"/>
      <c r="CN858" s="273"/>
      <c r="CO858" s="273"/>
      <c r="CP858" s="273"/>
      <c r="CQ858" s="273"/>
      <c r="CR858" s="273"/>
      <c r="CS858" s="273"/>
      <c r="CT858" s="273"/>
      <c r="CU858" s="273"/>
      <c r="CV858" s="273"/>
      <c r="CW858" s="273"/>
      <c r="CX858" s="273"/>
      <c r="CY858" s="273"/>
      <c r="CZ858" s="273"/>
      <c r="DA858" s="273"/>
      <c r="DB858" s="273"/>
      <c r="DC858" s="273"/>
      <c r="DD858" s="273"/>
    </row>
    <row r="859" spans="1:108" s="136" customFormat="1" ht="22.5" customHeight="1">
      <c r="A859" s="43">
        <v>3</v>
      </c>
      <c r="B859" s="336"/>
      <c r="C859" s="16" t="s">
        <v>6735</v>
      </c>
      <c r="D859" s="16" t="s">
        <v>6726</v>
      </c>
      <c r="E859" s="15" t="s">
        <v>6736</v>
      </c>
      <c r="F859" s="15" t="s">
        <v>6737</v>
      </c>
      <c r="G859" s="15" t="s">
        <v>34</v>
      </c>
      <c r="H859" s="354">
        <v>5280</v>
      </c>
      <c r="I859" s="355">
        <v>0</v>
      </c>
      <c r="J859" s="355">
        <v>0</v>
      </c>
      <c r="K859" s="281">
        <v>42300</v>
      </c>
      <c r="L859" s="15" t="s">
        <v>6738</v>
      </c>
      <c r="M859" s="43"/>
      <c r="N859" s="273"/>
      <c r="O859" s="273"/>
      <c r="P859" s="273"/>
      <c r="Q859" s="273"/>
      <c r="R859" s="273"/>
      <c r="S859" s="273"/>
      <c r="T859" s="273"/>
      <c r="U859" s="273"/>
      <c r="V859" s="273"/>
      <c r="W859" s="273"/>
      <c r="X859" s="273"/>
      <c r="Y859" s="273"/>
      <c r="Z859" s="273"/>
      <c r="AA859" s="273"/>
      <c r="AB859" s="273"/>
      <c r="AC859" s="273"/>
      <c r="AD859" s="273"/>
      <c r="AE859" s="273"/>
      <c r="AF859" s="273"/>
      <c r="AG859" s="273"/>
      <c r="AH859" s="273"/>
      <c r="AI859" s="273"/>
      <c r="AJ859" s="273"/>
      <c r="AK859" s="273"/>
      <c r="AL859" s="273"/>
      <c r="AM859" s="273"/>
      <c r="AN859" s="273"/>
      <c r="AO859" s="273"/>
      <c r="AP859" s="273"/>
      <c r="AQ859" s="273"/>
      <c r="AR859" s="273"/>
      <c r="AS859" s="273"/>
      <c r="AT859" s="273"/>
      <c r="AU859" s="273"/>
      <c r="AV859" s="273"/>
      <c r="AW859" s="273"/>
      <c r="AX859" s="273"/>
      <c r="AY859" s="273"/>
      <c r="AZ859" s="273"/>
      <c r="BA859" s="273"/>
      <c r="BB859" s="273"/>
      <c r="BC859" s="273"/>
      <c r="BD859" s="273"/>
      <c r="BE859" s="273"/>
      <c r="BF859" s="273"/>
      <c r="BG859" s="273"/>
      <c r="BH859" s="273"/>
      <c r="BI859" s="273"/>
      <c r="BJ859" s="273"/>
      <c r="BK859" s="273"/>
      <c r="BL859" s="273"/>
      <c r="BM859" s="273"/>
      <c r="BN859" s="273"/>
      <c r="BO859" s="273"/>
      <c r="BP859" s="273"/>
      <c r="BQ859" s="273"/>
      <c r="BR859" s="273"/>
      <c r="BS859" s="273"/>
      <c r="BT859" s="273"/>
      <c r="BU859" s="273"/>
      <c r="BV859" s="273"/>
      <c r="BW859" s="273"/>
      <c r="BX859" s="273"/>
      <c r="BY859" s="273"/>
      <c r="BZ859" s="273"/>
      <c r="CA859" s="273"/>
      <c r="CB859" s="273"/>
      <c r="CC859" s="273"/>
      <c r="CD859" s="273"/>
      <c r="CE859" s="273"/>
      <c r="CF859" s="273"/>
      <c r="CG859" s="273"/>
      <c r="CH859" s="273"/>
      <c r="CI859" s="273"/>
      <c r="CJ859" s="273"/>
      <c r="CK859" s="273"/>
      <c r="CL859" s="273"/>
      <c r="CM859" s="273"/>
      <c r="CN859" s="273"/>
      <c r="CO859" s="273"/>
      <c r="CP859" s="273"/>
      <c r="CQ859" s="273"/>
      <c r="CR859" s="273"/>
      <c r="CS859" s="273"/>
      <c r="CT859" s="273"/>
      <c r="CU859" s="273"/>
      <c r="CV859" s="273"/>
      <c r="CW859" s="273"/>
      <c r="CX859" s="273"/>
      <c r="CY859" s="273"/>
      <c r="CZ859" s="273"/>
      <c r="DA859" s="273"/>
      <c r="DB859" s="273"/>
      <c r="DC859" s="273"/>
      <c r="DD859" s="273"/>
    </row>
    <row r="860" spans="1:108" s="136" customFormat="1" ht="22.5" customHeight="1">
      <c r="A860" s="43">
        <v>4</v>
      </c>
      <c r="B860" s="43"/>
      <c r="C860" s="16" t="s">
        <v>6739</v>
      </c>
      <c r="D860" s="16" t="s">
        <v>6740</v>
      </c>
      <c r="E860" s="15" t="s">
        <v>6741</v>
      </c>
      <c r="F860" s="15" t="s">
        <v>6742</v>
      </c>
      <c r="G860" s="15" t="s">
        <v>34</v>
      </c>
      <c r="H860" s="354">
        <v>400</v>
      </c>
      <c r="I860" s="355">
        <v>0</v>
      </c>
      <c r="J860" s="355">
        <v>0</v>
      </c>
      <c r="K860" s="281">
        <v>42300</v>
      </c>
      <c r="L860" s="15" t="s">
        <v>6743</v>
      </c>
      <c r="M860" s="43"/>
      <c r="N860" s="273"/>
      <c r="O860" s="273"/>
      <c r="P860" s="273"/>
      <c r="Q860" s="273"/>
      <c r="R860" s="273"/>
      <c r="S860" s="273"/>
      <c r="T860" s="273"/>
      <c r="U860" s="273"/>
      <c r="V860" s="273"/>
      <c r="W860" s="273"/>
      <c r="X860" s="273"/>
      <c r="Y860" s="273"/>
      <c r="Z860" s="273"/>
      <c r="AA860" s="273"/>
      <c r="AB860" s="273"/>
      <c r="AC860" s="273"/>
      <c r="AD860" s="273"/>
      <c r="AE860" s="273"/>
      <c r="AF860" s="273"/>
      <c r="AG860" s="273"/>
      <c r="AH860" s="273"/>
      <c r="AI860" s="273"/>
      <c r="AJ860" s="273"/>
      <c r="AK860" s="273"/>
      <c r="AL860" s="273"/>
      <c r="AM860" s="273"/>
      <c r="AN860" s="273"/>
      <c r="AO860" s="273"/>
      <c r="AP860" s="273"/>
      <c r="AQ860" s="273"/>
      <c r="AR860" s="273"/>
      <c r="AS860" s="273"/>
      <c r="AT860" s="273"/>
      <c r="AU860" s="273"/>
      <c r="AV860" s="273"/>
      <c r="AW860" s="273"/>
      <c r="AX860" s="273"/>
      <c r="AY860" s="273"/>
      <c r="AZ860" s="273"/>
      <c r="BA860" s="273"/>
      <c r="BB860" s="273"/>
      <c r="BC860" s="273"/>
      <c r="BD860" s="273"/>
      <c r="BE860" s="273"/>
      <c r="BF860" s="273"/>
      <c r="BG860" s="273"/>
      <c r="BH860" s="273"/>
      <c r="BI860" s="273"/>
      <c r="BJ860" s="273"/>
      <c r="BK860" s="273"/>
      <c r="BL860" s="273"/>
      <c r="BM860" s="273"/>
      <c r="BN860" s="273"/>
      <c r="BO860" s="273"/>
      <c r="BP860" s="273"/>
      <c r="BQ860" s="273"/>
      <c r="BR860" s="273"/>
      <c r="BS860" s="273"/>
      <c r="BT860" s="273"/>
      <c r="BU860" s="273"/>
      <c r="BV860" s="273"/>
      <c r="BW860" s="273"/>
      <c r="BX860" s="273"/>
      <c r="BY860" s="273"/>
      <c r="BZ860" s="273"/>
      <c r="CA860" s="273"/>
      <c r="CB860" s="273"/>
      <c r="CC860" s="273"/>
      <c r="CD860" s="273"/>
      <c r="CE860" s="273"/>
      <c r="CF860" s="273"/>
      <c r="CG860" s="273"/>
      <c r="CH860" s="273"/>
      <c r="CI860" s="273"/>
      <c r="CJ860" s="273"/>
      <c r="CK860" s="273"/>
      <c r="CL860" s="273"/>
      <c r="CM860" s="273"/>
      <c r="CN860" s="273"/>
      <c r="CO860" s="273"/>
      <c r="CP860" s="273"/>
      <c r="CQ860" s="273"/>
      <c r="CR860" s="273"/>
      <c r="CS860" s="273"/>
      <c r="CT860" s="273"/>
      <c r="CU860" s="273"/>
      <c r="CV860" s="273"/>
      <c r="CW860" s="273"/>
      <c r="CX860" s="273"/>
      <c r="CY860" s="273"/>
      <c r="CZ860" s="273"/>
      <c r="DA860" s="273"/>
      <c r="DB860" s="273"/>
      <c r="DC860" s="273"/>
      <c r="DD860" s="273"/>
    </row>
    <row r="861" spans="1:108" s="136" customFormat="1" ht="22.5" customHeight="1">
      <c r="A861" s="43">
        <v>5</v>
      </c>
      <c r="B861" s="43"/>
      <c r="C861" s="16" t="s">
        <v>6744</v>
      </c>
      <c r="D861" s="16" t="s">
        <v>6745</v>
      </c>
      <c r="E861" s="15" t="s">
        <v>6746</v>
      </c>
      <c r="F861" s="15" t="s">
        <v>6747</v>
      </c>
      <c r="G861" s="15" t="s">
        <v>34</v>
      </c>
      <c r="H861" s="354">
        <v>40200</v>
      </c>
      <c r="I861" s="355">
        <v>0</v>
      </c>
      <c r="J861" s="355">
        <v>0</v>
      </c>
      <c r="K861" s="281">
        <v>42300</v>
      </c>
      <c r="L861" s="15" t="s">
        <v>6748</v>
      </c>
      <c r="M861" s="43"/>
      <c r="N861" s="273"/>
      <c r="O861" s="273"/>
      <c r="P861" s="273"/>
      <c r="Q861" s="273"/>
      <c r="R861" s="273"/>
      <c r="S861" s="273"/>
      <c r="T861" s="273"/>
      <c r="U861" s="273"/>
      <c r="V861" s="273"/>
      <c r="W861" s="273"/>
      <c r="X861" s="273"/>
      <c r="Y861" s="273"/>
      <c r="Z861" s="273"/>
      <c r="AA861" s="273"/>
      <c r="AB861" s="273"/>
      <c r="AC861" s="273"/>
      <c r="AD861" s="273"/>
      <c r="AE861" s="273"/>
      <c r="AF861" s="273"/>
      <c r="AG861" s="273"/>
      <c r="AH861" s="273"/>
      <c r="AI861" s="273"/>
      <c r="AJ861" s="273"/>
      <c r="AK861" s="273"/>
      <c r="AL861" s="273"/>
      <c r="AM861" s="273"/>
      <c r="AN861" s="273"/>
      <c r="AO861" s="273"/>
      <c r="AP861" s="273"/>
      <c r="AQ861" s="273"/>
      <c r="AR861" s="273"/>
      <c r="AS861" s="273"/>
      <c r="AT861" s="273"/>
      <c r="AU861" s="273"/>
      <c r="AV861" s="273"/>
      <c r="AW861" s="273"/>
      <c r="AX861" s="273"/>
      <c r="AY861" s="273"/>
      <c r="AZ861" s="273"/>
      <c r="BA861" s="273"/>
      <c r="BB861" s="273"/>
      <c r="BC861" s="273"/>
      <c r="BD861" s="273"/>
      <c r="BE861" s="273"/>
      <c r="BF861" s="273"/>
      <c r="BG861" s="273"/>
      <c r="BH861" s="273"/>
      <c r="BI861" s="273"/>
      <c r="BJ861" s="273"/>
      <c r="BK861" s="273"/>
      <c r="BL861" s="273"/>
      <c r="BM861" s="273"/>
      <c r="BN861" s="273"/>
      <c r="BO861" s="273"/>
      <c r="BP861" s="273"/>
      <c r="BQ861" s="273"/>
      <c r="BR861" s="273"/>
      <c r="BS861" s="273"/>
      <c r="BT861" s="273"/>
      <c r="BU861" s="273"/>
      <c r="BV861" s="273"/>
      <c r="BW861" s="273"/>
      <c r="BX861" s="273"/>
      <c r="BY861" s="273"/>
      <c r="BZ861" s="273"/>
      <c r="CA861" s="273"/>
      <c r="CB861" s="273"/>
      <c r="CC861" s="273"/>
      <c r="CD861" s="273"/>
      <c r="CE861" s="273"/>
      <c r="CF861" s="273"/>
      <c r="CG861" s="273"/>
      <c r="CH861" s="273"/>
      <c r="CI861" s="273"/>
      <c r="CJ861" s="273"/>
      <c r="CK861" s="273"/>
      <c r="CL861" s="273"/>
      <c r="CM861" s="273"/>
      <c r="CN861" s="273"/>
      <c r="CO861" s="273"/>
      <c r="CP861" s="273"/>
      <c r="CQ861" s="273"/>
      <c r="CR861" s="273"/>
      <c r="CS861" s="273"/>
      <c r="CT861" s="273"/>
      <c r="CU861" s="273"/>
      <c r="CV861" s="273"/>
      <c r="CW861" s="273"/>
      <c r="CX861" s="273"/>
      <c r="CY861" s="273"/>
      <c r="CZ861" s="273"/>
      <c r="DA861" s="273"/>
      <c r="DB861" s="273"/>
      <c r="DC861" s="273"/>
      <c r="DD861" s="273"/>
    </row>
    <row r="862" spans="1:108" s="136" customFormat="1" ht="22.5" customHeight="1">
      <c r="A862" s="43">
        <v>6</v>
      </c>
      <c r="B862" s="336"/>
      <c r="C862" s="16" t="s">
        <v>6749</v>
      </c>
      <c r="D862" s="16" t="s">
        <v>7833</v>
      </c>
      <c r="E862" s="15" t="s">
        <v>6750</v>
      </c>
      <c r="F862" s="15" t="s">
        <v>6751</v>
      </c>
      <c r="G862" s="15" t="s">
        <v>34</v>
      </c>
      <c r="H862" s="354">
        <v>6000</v>
      </c>
      <c r="I862" s="356">
        <v>0</v>
      </c>
      <c r="J862" s="356">
        <v>0</v>
      </c>
      <c r="K862" s="281">
        <v>42300</v>
      </c>
      <c r="L862" s="15" t="s">
        <v>6752</v>
      </c>
      <c r="M862" s="43"/>
      <c r="N862" s="273"/>
      <c r="O862" s="273"/>
      <c r="P862" s="273"/>
      <c r="Q862" s="273"/>
      <c r="R862" s="273"/>
      <c r="S862" s="273"/>
      <c r="T862" s="273"/>
      <c r="U862" s="273"/>
      <c r="V862" s="273"/>
      <c r="W862" s="273"/>
      <c r="X862" s="273"/>
      <c r="Y862" s="273"/>
      <c r="Z862" s="273"/>
      <c r="AA862" s="273"/>
      <c r="AB862" s="273"/>
      <c r="AC862" s="273"/>
      <c r="AD862" s="273"/>
      <c r="AE862" s="273"/>
      <c r="AF862" s="273"/>
      <c r="AG862" s="273"/>
      <c r="AH862" s="273"/>
      <c r="AI862" s="273"/>
      <c r="AJ862" s="273"/>
      <c r="AK862" s="273"/>
      <c r="AL862" s="273"/>
      <c r="AM862" s="273"/>
      <c r="AN862" s="273"/>
      <c r="AO862" s="273"/>
      <c r="AP862" s="273"/>
      <c r="AQ862" s="273"/>
      <c r="AR862" s="273"/>
      <c r="AS862" s="273"/>
      <c r="AT862" s="273"/>
      <c r="AU862" s="273"/>
      <c r="AV862" s="273"/>
      <c r="AW862" s="273"/>
      <c r="AX862" s="273"/>
      <c r="AY862" s="273"/>
      <c r="AZ862" s="273"/>
      <c r="BA862" s="273"/>
      <c r="BB862" s="273"/>
      <c r="BC862" s="273"/>
      <c r="BD862" s="273"/>
      <c r="BE862" s="273"/>
      <c r="BF862" s="273"/>
      <c r="BG862" s="273"/>
      <c r="BH862" s="273"/>
      <c r="BI862" s="273"/>
      <c r="BJ862" s="273"/>
      <c r="BK862" s="273"/>
      <c r="BL862" s="273"/>
      <c r="BM862" s="273"/>
      <c r="BN862" s="273"/>
      <c r="BO862" s="273"/>
      <c r="BP862" s="273"/>
      <c r="BQ862" s="273"/>
      <c r="BR862" s="273"/>
      <c r="BS862" s="273"/>
      <c r="BT862" s="273"/>
      <c r="BU862" s="273"/>
      <c r="BV862" s="273"/>
      <c r="BW862" s="273"/>
      <c r="BX862" s="273"/>
      <c r="BY862" s="273"/>
      <c r="BZ862" s="273"/>
      <c r="CA862" s="273"/>
      <c r="CB862" s="273"/>
      <c r="CC862" s="273"/>
      <c r="CD862" s="273"/>
      <c r="CE862" s="273"/>
      <c r="CF862" s="273"/>
      <c r="CG862" s="273"/>
      <c r="CH862" s="273"/>
      <c r="CI862" s="273"/>
      <c r="CJ862" s="273"/>
      <c r="CK862" s="273"/>
      <c r="CL862" s="273"/>
      <c r="CM862" s="273"/>
      <c r="CN862" s="273"/>
      <c r="CO862" s="273"/>
      <c r="CP862" s="273"/>
      <c r="CQ862" s="273"/>
      <c r="CR862" s="273"/>
      <c r="CS862" s="273"/>
      <c r="CT862" s="273"/>
      <c r="CU862" s="273"/>
      <c r="CV862" s="273"/>
      <c r="CW862" s="273"/>
      <c r="CX862" s="273"/>
      <c r="CY862" s="273"/>
      <c r="CZ862" s="273"/>
      <c r="DA862" s="273"/>
      <c r="DB862" s="273"/>
      <c r="DC862" s="273"/>
      <c r="DD862" s="273"/>
    </row>
    <row r="863" spans="1:108" s="136" customFormat="1" ht="22.5" customHeight="1">
      <c r="A863" s="43">
        <v>7</v>
      </c>
      <c r="B863" s="43"/>
      <c r="C863" s="16" t="s">
        <v>6753</v>
      </c>
      <c r="D863" s="16" t="s">
        <v>6740</v>
      </c>
      <c r="E863" s="15" t="s">
        <v>6754</v>
      </c>
      <c r="F863" s="15" t="s">
        <v>6755</v>
      </c>
      <c r="G863" s="15" t="s">
        <v>34</v>
      </c>
      <c r="H863" s="354">
        <v>4700</v>
      </c>
      <c r="I863" s="355">
        <v>0</v>
      </c>
      <c r="J863" s="355">
        <v>0</v>
      </c>
      <c r="K863" s="281">
        <v>42300</v>
      </c>
      <c r="L863" s="15" t="s">
        <v>6756</v>
      </c>
      <c r="M863" s="43"/>
      <c r="N863" s="273"/>
      <c r="O863" s="273"/>
      <c r="P863" s="273"/>
      <c r="Q863" s="273"/>
      <c r="R863" s="273"/>
      <c r="S863" s="273"/>
      <c r="T863" s="273"/>
      <c r="U863" s="273"/>
      <c r="V863" s="273"/>
      <c r="W863" s="273"/>
      <c r="X863" s="273"/>
      <c r="Y863" s="273"/>
      <c r="Z863" s="273"/>
      <c r="AA863" s="273"/>
      <c r="AB863" s="273"/>
      <c r="AC863" s="273"/>
      <c r="AD863" s="273"/>
      <c r="AE863" s="273"/>
      <c r="AF863" s="273"/>
      <c r="AG863" s="273"/>
      <c r="AH863" s="273"/>
      <c r="AI863" s="273"/>
      <c r="AJ863" s="273"/>
      <c r="AK863" s="273"/>
      <c r="AL863" s="273"/>
      <c r="AM863" s="273"/>
      <c r="AN863" s="273"/>
      <c r="AO863" s="273"/>
      <c r="AP863" s="273"/>
      <c r="AQ863" s="273"/>
      <c r="AR863" s="273"/>
      <c r="AS863" s="273"/>
      <c r="AT863" s="273"/>
      <c r="AU863" s="273"/>
      <c r="AV863" s="273"/>
      <c r="AW863" s="273"/>
      <c r="AX863" s="273"/>
      <c r="AY863" s="273"/>
      <c r="AZ863" s="273"/>
      <c r="BA863" s="273"/>
      <c r="BB863" s="273"/>
      <c r="BC863" s="273"/>
      <c r="BD863" s="273"/>
      <c r="BE863" s="273"/>
      <c r="BF863" s="273"/>
      <c r="BG863" s="273"/>
      <c r="BH863" s="273"/>
      <c r="BI863" s="273"/>
      <c r="BJ863" s="273"/>
      <c r="BK863" s="273"/>
      <c r="BL863" s="273"/>
      <c r="BM863" s="273"/>
      <c r="BN863" s="273"/>
      <c r="BO863" s="273"/>
      <c r="BP863" s="273"/>
      <c r="BQ863" s="273"/>
      <c r="BR863" s="273"/>
      <c r="BS863" s="273"/>
      <c r="BT863" s="273"/>
      <c r="BU863" s="273"/>
      <c r="BV863" s="273"/>
      <c r="BW863" s="273"/>
      <c r="BX863" s="273"/>
      <c r="BY863" s="273"/>
      <c r="BZ863" s="273"/>
      <c r="CA863" s="273"/>
      <c r="CB863" s="273"/>
      <c r="CC863" s="273"/>
      <c r="CD863" s="273"/>
      <c r="CE863" s="273"/>
      <c r="CF863" s="273"/>
      <c r="CG863" s="273"/>
      <c r="CH863" s="273"/>
      <c r="CI863" s="273"/>
      <c r="CJ863" s="273"/>
      <c r="CK863" s="273"/>
      <c r="CL863" s="273"/>
      <c r="CM863" s="273"/>
      <c r="CN863" s="273"/>
      <c r="CO863" s="273"/>
      <c r="CP863" s="273"/>
      <c r="CQ863" s="273"/>
      <c r="CR863" s="273"/>
      <c r="CS863" s="273"/>
      <c r="CT863" s="273"/>
      <c r="CU863" s="273"/>
      <c r="CV863" s="273"/>
      <c r="CW863" s="273"/>
      <c r="CX863" s="273"/>
      <c r="CY863" s="273"/>
      <c r="CZ863" s="273"/>
      <c r="DA863" s="273"/>
      <c r="DB863" s="273"/>
      <c r="DC863" s="273"/>
      <c r="DD863" s="273"/>
    </row>
    <row r="864" spans="1:108" s="136" customFormat="1" ht="22.5" customHeight="1">
      <c r="A864" s="43">
        <v>8</v>
      </c>
      <c r="B864" s="336"/>
      <c r="C864" s="16" t="s">
        <v>6757</v>
      </c>
      <c r="D864" s="16" t="s">
        <v>6758</v>
      </c>
      <c r="E864" s="15" t="s">
        <v>6759</v>
      </c>
      <c r="F864" s="15" t="s">
        <v>6760</v>
      </c>
      <c r="G864" s="15" t="s">
        <v>34</v>
      </c>
      <c r="H864" s="354">
        <v>33168</v>
      </c>
      <c r="I864" s="355">
        <v>0</v>
      </c>
      <c r="J864" s="355">
        <v>0</v>
      </c>
      <c r="K864" s="281">
        <v>42300</v>
      </c>
      <c r="L864" s="15" t="s">
        <v>6761</v>
      </c>
      <c r="M864" s="43"/>
      <c r="N864" s="273"/>
      <c r="O864" s="273"/>
      <c r="P864" s="273"/>
      <c r="Q864" s="273"/>
      <c r="R864" s="273"/>
      <c r="S864" s="273"/>
      <c r="T864" s="273"/>
      <c r="U864" s="273"/>
      <c r="V864" s="273"/>
      <c r="W864" s="273"/>
      <c r="X864" s="273"/>
      <c r="Y864" s="273"/>
      <c r="Z864" s="273"/>
      <c r="AA864" s="273"/>
      <c r="AB864" s="273"/>
      <c r="AC864" s="273"/>
      <c r="AD864" s="273"/>
      <c r="AE864" s="273"/>
      <c r="AF864" s="273"/>
      <c r="AG864" s="273"/>
      <c r="AH864" s="273"/>
      <c r="AI864" s="273"/>
      <c r="AJ864" s="273"/>
      <c r="AK864" s="273"/>
      <c r="AL864" s="273"/>
      <c r="AM864" s="273"/>
      <c r="AN864" s="273"/>
      <c r="AO864" s="273"/>
      <c r="AP864" s="273"/>
      <c r="AQ864" s="273"/>
      <c r="AR864" s="273"/>
      <c r="AS864" s="273"/>
      <c r="AT864" s="273"/>
      <c r="AU864" s="273"/>
      <c r="AV864" s="273"/>
      <c r="AW864" s="273"/>
      <c r="AX864" s="273"/>
      <c r="AY864" s="273"/>
      <c r="AZ864" s="273"/>
      <c r="BA864" s="273"/>
      <c r="BB864" s="273"/>
      <c r="BC864" s="273"/>
      <c r="BD864" s="273"/>
      <c r="BE864" s="273"/>
      <c r="BF864" s="273"/>
      <c r="BG864" s="273"/>
      <c r="BH864" s="273"/>
      <c r="BI864" s="273"/>
      <c r="BJ864" s="273"/>
      <c r="BK864" s="273"/>
      <c r="BL864" s="273"/>
      <c r="BM864" s="273"/>
      <c r="BN864" s="273"/>
      <c r="BO864" s="273"/>
      <c r="BP864" s="273"/>
      <c r="BQ864" s="273"/>
      <c r="BR864" s="273"/>
      <c r="BS864" s="273"/>
      <c r="BT864" s="273"/>
      <c r="BU864" s="273"/>
      <c r="BV864" s="273"/>
      <c r="BW864" s="273"/>
      <c r="BX864" s="273"/>
      <c r="BY864" s="273"/>
      <c r="BZ864" s="273"/>
      <c r="CA864" s="273"/>
      <c r="CB864" s="273"/>
      <c r="CC864" s="273"/>
      <c r="CD864" s="273"/>
      <c r="CE864" s="273"/>
      <c r="CF864" s="273"/>
      <c r="CG864" s="273"/>
      <c r="CH864" s="273"/>
      <c r="CI864" s="273"/>
      <c r="CJ864" s="273"/>
      <c r="CK864" s="273"/>
      <c r="CL864" s="273"/>
      <c r="CM864" s="273"/>
      <c r="CN864" s="273"/>
      <c r="CO864" s="273"/>
      <c r="CP864" s="273"/>
      <c r="CQ864" s="273"/>
      <c r="CR864" s="273"/>
      <c r="CS864" s="273"/>
      <c r="CT864" s="273"/>
      <c r="CU864" s="273"/>
      <c r="CV864" s="273"/>
      <c r="CW864" s="273"/>
      <c r="CX864" s="273"/>
      <c r="CY864" s="273"/>
      <c r="CZ864" s="273"/>
      <c r="DA864" s="273"/>
      <c r="DB864" s="273"/>
      <c r="DC864" s="273"/>
      <c r="DD864" s="273"/>
    </row>
    <row r="865" spans="1:108" s="136" customFormat="1" ht="22.5" customHeight="1">
      <c r="A865" s="43">
        <v>9</v>
      </c>
      <c r="B865" s="43"/>
      <c r="C865" s="16" t="s">
        <v>6762</v>
      </c>
      <c r="D865" s="16" t="s">
        <v>6745</v>
      </c>
      <c r="E865" s="15" t="s">
        <v>6763</v>
      </c>
      <c r="F865" s="15" t="s">
        <v>6764</v>
      </c>
      <c r="G865" s="15" t="s">
        <v>34</v>
      </c>
      <c r="H865" s="354">
        <v>7889</v>
      </c>
      <c r="I865" s="355">
        <v>0</v>
      </c>
      <c r="J865" s="355">
        <v>0</v>
      </c>
      <c r="K865" s="281">
        <v>42300</v>
      </c>
      <c r="L865" s="15" t="s">
        <v>6765</v>
      </c>
      <c r="M865" s="43"/>
      <c r="N865" s="273"/>
      <c r="O865" s="273"/>
      <c r="P865" s="273"/>
      <c r="Q865" s="273"/>
      <c r="R865" s="273"/>
      <c r="S865" s="273"/>
      <c r="T865" s="273"/>
      <c r="U865" s="273"/>
      <c r="V865" s="273"/>
      <c r="W865" s="273"/>
      <c r="X865" s="273"/>
      <c r="Y865" s="273"/>
      <c r="Z865" s="273"/>
      <c r="AA865" s="273"/>
      <c r="AB865" s="273"/>
      <c r="AC865" s="273"/>
      <c r="AD865" s="273"/>
      <c r="AE865" s="273"/>
      <c r="AF865" s="273"/>
      <c r="AG865" s="273"/>
      <c r="AH865" s="273"/>
      <c r="AI865" s="273"/>
      <c r="AJ865" s="273"/>
      <c r="AK865" s="273"/>
      <c r="AL865" s="273"/>
      <c r="AM865" s="273"/>
      <c r="AN865" s="273"/>
      <c r="AO865" s="273"/>
      <c r="AP865" s="273"/>
      <c r="AQ865" s="273"/>
      <c r="AR865" s="273"/>
      <c r="AS865" s="273"/>
      <c r="AT865" s="273"/>
      <c r="AU865" s="273"/>
      <c r="AV865" s="273"/>
      <c r="AW865" s="273"/>
      <c r="AX865" s="273"/>
      <c r="AY865" s="273"/>
      <c r="AZ865" s="273"/>
      <c r="BA865" s="273"/>
      <c r="BB865" s="273"/>
      <c r="BC865" s="273"/>
      <c r="BD865" s="273"/>
      <c r="BE865" s="273"/>
      <c r="BF865" s="273"/>
      <c r="BG865" s="273"/>
      <c r="BH865" s="273"/>
      <c r="BI865" s="273"/>
      <c r="BJ865" s="273"/>
      <c r="BK865" s="273"/>
      <c r="BL865" s="273"/>
      <c r="BM865" s="273"/>
      <c r="BN865" s="273"/>
      <c r="BO865" s="273"/>
      <c r="BP865" s="273"/>
      <c r="BQ865" s="273"/>
      <c r="BR865" s="273"/>
      <c r="BS865" s="273"/>
      <c r="BT865" s="273"/>
      <c r="BU865" s="273"/>
      <c r="BV865" s="273"/>
      <c r="BW865" s="273"/>
      <c r="BX865" s="273"/>
      <c r="BY865" s="273"/>
      <c r="BZ865" s="273"/>
      <c r="CA865" s="273"/>
      <c r="CB865" s="273"/>
      <c r="CC865" s="273"/>
      <c r="CD865" s="273"/>
      <c r="CE865" s="273"/>
      <c r="CF865" s="273"/>
      <c r="CG865" s="273"/>
      <c r="CH865" s="273"/>
      <c r="CI865" s="273"/>
      <c r="CJ865" s="273"/>
      <c r="CK865" s="273"/>
      <c r="CL865" s="273"/>
      <c r="CM865" s="273"/>
      <c r="CN865" s="273"/>
      <c r="CO865" s="273"/>
      <c r="CP865" s="273"/>
      <c r="CQ865" s="273"/>
      <c r="CR865" s="273"/>
      <c r="CS865" s="273"/>
      <c r="CT865" s="273"/>
      <c r="CU865" s="273"/>
      <c r="CV865" s="273"/>
      <c r="CW865" s="273"/>
      <c r="CX865" s="273"/>
      <c r="CY865" s="273"/>
      <c r="CZ865" s="273"/>
      <c r="DA865" s="273"/>
      <c r="DB865" s="273"/>
      <c r="DC865" s="273"/>
      <c r="DD865" s="273"/>
    </row>
    <row r="866" spans="1:108" s="136" customFormat="1" ht="22.5" customHeight="1">
      <c r="A866" s="43">
        <v>10</v>
      </c>
      <c r="B866" s="43"/>
      <c r="C866" s="16" t="s">
        <v>6766</v>
      </c>
      <c r="D866" s="16" t="s">
        <v>6740</v>
      </c>
      <c r="E866" s="15" t="s">
        <v>6767</v>
      </c>
      <c r="F866" s="15" t="s">
        <v>6768</v>
      </c>
      <c r="G866" s="15" t="s">
        <v>34</v>
      </c>
      <c r="H866" s="354">
        <v>114550</v>
      </c>
      <c r="I866" s="355">
        <v>0</v>
      </c>
      <c r="J866" s="355">
        <v>0</v>
      </c>
      <c r="K866" s="281">
        <v>42300</v>
      </c>
      <c r="L866" s="15" t="s">
        <v>6769</v>
      </c>
      <c r="M866" s="43"/>
      <c r="N866" s="273"/>
      <c r="O866" s="273"/>
      <c r="P866" s="273"/>
      <c r="Q866" s="273"/>
      <c r="R866" s="273"/>
      <c r="S866" s="273"/>
      <c r="T866" s="273"/>
      <c r="U866" s="273"/>
      <c r="V866" s="273"/>
      <c r="W866" s="273"/>
      <c r="X866" s="273"/>
      <c r="Y866" s="273"/>
      <c r="Z866" s="273"/>
      <c r="AA866" s="273"/>
      <c r="AB866" s="273"/>
      <c r="AC866" s="273"/>
      <c r="AD866" s="273"/>
      <c r="AE866" s="273"/>
      <c r="AF866" s="273"/>
      <c r="AG866" s="273"/>
      <c r="AH866" s="273"/>
      <c r="AI866" s="273"/>
      <c r="AJ866" s="273"/>
      <c r="AK866" s="273"/>
      <c r="AL866" s="273"/>
      <c r="AM866" s="273"/>
      <c r="AN866" s="273"/>
      <c r="AO866" s="273"/>
      <c r="AP866" s="273"/>
      <c r="AQ866" s="273"/>
      <c r="AR866" s="273"/>
      <c r="AS866" s="273"/>
      <c r="AT866" s="273"/>
      <c r="AU866" s="273"/>
      <c r="AV866" s="273"/>
      <c r="AW866" s="273"/>
      <c r="AX866" s="273"/>
      <c r="AY866" s="273"/>
      <c r="AZ866" s="273"/>
      <c r="BA866" s="273"/>
      <c r="BB866" s="273"/>
      <c r="BC866" s="273"/>
      <c r="BD866" s="273"/>
      <c r="BE866" s="273"/>
      <c r="BF866" s="273"/>
      <c r="BG866" s="273"/>
      <c r="BH866" s="273"/>
      <c r="BI866" s="273"/>
      <c r="BJ866" s="273"/>
      <c r="BK866" s="273"/>
      <c r="BL866" s="273"/>
      <c r="BM866" s="273"/>
      <c r="BN866" s="273"/>
      <c r="BO866" s="273"/>
      <c r="BP866" s="273"/>
      <c r="BQ866" s="273"/>
      <c r="BR866" s="273"/>
      <c r="BS866" s="273"/>
      <c r="BT866" s="273"/>
      <c r="BU866" s="273"/>
      <c r="BV866" s="273"/>
      <c r="BW866" s="273"/>
      <c r="BX866" s="273"/>
      <c r="BY866" s="273"/>
      <c r="BZ866" s="273"/>
      <c r="CA866" s="273"/>
      <c r="CB866" s="273"/>
      <c r="CC866" s="273"/>
      <c r="CD866" s="273"/>
      <c r="CE866" s="273"/>
      <c r="CF866" s="273"/>
      <c r="CG866" s="273"/>
      <c r="CH866" s="273"/>
      <c r="CI866" s="273"/>
      <c r="CJ866" s="273"/>
      <c r="CK866" s="273"/>
      <c r="CL866" s="273"/>
      <c r="CM866" s="273"/>
      <c r="CN866" s="273"/>
      <c r="CO866" s="273"/>
      <c r="CP866" s="273"/>
      <c r="CQ866" s="273"/>
      <c r="CR866" s="273"/>
      <c r="CS866" s="273"/>
      <c r="CT866" s="273"/>
      <c r="CU866" s="273"/>
      <c r="CV866" s="273"/>
      <c r="CW866" s="273"/>
      <c r="CX866" s="273"/>
      <c r="CY866" s="273"/>
      <c r="CZ866" s="273"/>
      <c r="DA866" s="273"/>
      <c r="DB866" s="273"/>
      <c r="DC866" s="273"/>
      <c r="DD866" s="273"/>
    </row>
    <row r="867" spans="1:108" s="136" customFormat="1" ht="22.5" customHeight="1">
      <c r="A867" s="43">
        <v>11</v>
      </c>
      <c r="B867" s="43"/>
      <c r="C867" s="16" t="s">
        <v>6770</v>
      </c>
      <c r="D867" s="16" t="s">
        <v>6771</v>
      </c>
      <c r="E867" s="15" t="s">
        <v>6772</v>
      </c>
      <c r="F867" s="15" t="s">
        <v>6773</v>
      </c>
      <c r="G867" s="15" t="s">
        <v>34</v>
      </c>
      <c r="H867" s="354">
        <v>20000</v>
      </c>
      <c r="I867" s="355">
        <v>0</v>
      </c>
      <c r="J867" s="355">
        <v>0</v>
      </c>
      <c r="K867" s="281">
        <v>42300</v>
      </c>
      <c r="L867" s="15" t="s">
        <v>6774</v>
      </c>
      <c r="M867" s="43"/>
      <c r="N867" s="273"/>
      <c r="O867" s="273"/>
      <c r="P867" s="273"/>
      <c r="Q867" s="273"/>
      <c r="R867" s="273"/>
      <c r="S867" s="273"/>
      <c r="T867" s="273"/>
      <c r="U867" s="273"/>
      <c r="V867" s="273"/>
      <c r="W867" s="273"/>
      <c r="X867" s="273"/>
      <c r="Y867" s="273"/>
      <c r="Z867" s="273"/>
      <c r="AA867" s="273"/>
      <c r="AB867" s="273"/>
      <c r="AC867" s="273"/>
      <c r="AD867" s="273"/>
      <c r="AE867" s="273"/>
      <c r="AF867" s="273"/>
      <c r="AG867" s="273"/>
      <c r="AH867" s="273"/>
      <c r="AI867" s="273"/>
      <c r="AJ867" s="273"/>
      <c r="AK867" s="273"/>
      <c r="AL867" s="273"/>
      <c r="AM867" s="273"/>
      <c r="AN867" s="273"/>
      <c r="AO867" s="273"/>
      <c r="AP867" s="273"/>
      <c r="AQ867" s="273"/>
      <c r="AR867" s="273"/>
      <c r="AS867" s="273"/>
      <c r="AT867" s="273"/>
      <c r="AU867" s="273"/>
      <c r="AV867" s="273"/>
      <c r="AW867" s="273"/>
      <c r="AX867" s="273"/>
      <c r="AY867" s="273"/>
      <c r="AZ867" s="273"/>
      <c r="BA867" s="273"/>
      <c r="BB867" s="273"/>
      <c r="BC867" s="273"/>
      <c r="BD867" s="273"/>
      <c r="BE867" s="273"/>
      <c r="BF867" s="273"/>
      <c r="BG867" s="273"/>
      <c r="BH867" s="273"/>
      <c r="BI867" s="273"/>
      <c r="BJ867" s="273"/>
      <c r="BK867" s="273"/>
      <c r="BL867" s="273"/>
      <c r="BM867" s="273"/>
      <c r="BN867" s="273"/>
      <c r="BO867" s="273"/>
      <c r="BP867" s="273"/>
      <c r="BQ867" s="273"/>
      <c r="BR867" s="273"/>
      <c r="BS867" s="273"/>
      <c r="BT867" s="273"/>
      <c r="BU867" s="273"/>
      <c r="BV867" s="273"/>
      <c r="BW867" s="273"/>
      <c r="BX867" s="273"/>
      <c r="BY867" s="273"/>
      <c r="BZ867" s="273"/>
      <c r="CA867" s="273"/>
      <c r="CB867" s="273"/>
      <c r="CC867" s="273"/>
      <c r="CD867" s="273"/>
      <c r="CE867" s="273"/>
      <c r="CF867" s="273"/>
      <c r="CG867" s="273"/>
      <c r="CH867" s="273"/>
      <c r="CI867" s="273"/>
      <c r="CJ867" s="273"/>
      <c r="CK867" s="273"/>
      <c r="CL867" s="273"/>
      <c r="CM867" s="273"/>
      <c r="CN867" s="273"/>
      <c r="CO867" s="273"/>
      <c r="CP867" s="273"/>
      <c r="CQ867" s="273"/>
      <c r="CR867" s="273"/>
      <c r="CS867" s="273"/>
      <c r="CT867" s="273"/>
      <c r="CU867" s="273"/>
      <c r="CV867" s="273"/>
      <c r="CW867" s="273"/>
      <c r="CX867" s="273"/>
      <c r="CY867" s="273"/>
      <c r="CZ867" s="273"/>
      <c r="DA867" s="273"/>
      <c r="DB867" s="273"/>
      <c r="DC867" s="273"/>
      <c r="DD867" s="273"/>
    </row>
    <row r="868" spans="1:108" s="136" customFormat="1" ht="22.5" customHeight="1">
      <c r="A868" s="43">
        <v>12</v>
      </c>
      <c r="B868" s="43"/>
      <c r="C868" s="16" t="s">
        <v>6775</v>
      </c>
      <c r="D868" s="16" t="s">
        <v>6771</v>
      </c>
      <c r="E868" s="15" t="s">
        <v>6776</v>
      </c>
      <c r="F868" s="15" t="s">
        <v>6777</v>
      </c>
      <c r="G868" s="15" t="s">
        <v>34</v>
      </c>
      <c r="H868" s="354">
        <v>200</v>
      </c>
      <c r="I868" s="355">
        <v>0</v>
      </c>
      <c r="J868" s="355">
        <v>0</v>
      </c>
      <c r="K868" s="281">
        <v>42300</v>
      </c>
      <c r="L868" s="15" t="s">
        <v>6778</v>
      </c>
      <c r="M868" s="43"/>
      <c r="N868" s="273"/>
      <c r="O868" s="273"/>
      <c r="P868" s="273"/>
      <c r="Q868" s="273"/>
      <c r="R868" s="273"/>
      <c r="S868" s="273"/>
      <c r="T868" s="273"/>
      <c r="U868" s="273"/>
      <c r="V868" s="273"/>
      <c r="W868" s="273"/>
      <c r="X868" s="273"/>
      <c r="Y868" s="273"/>
      <c r="Z868" s="273"/>
      <c r="AA868" s="273"/>
      <c r="AB868" s="273"/>
      <c r="AC868" s="273"/>
      <c r="AD868" s="273"/>
      <c r="AE868" s="273"/>
      <c r="AF868" s="273"/>
      <c r="AG868" s="273"/>
      <c r="AH868" s="273"/>
      <c r="AI868" s="273"/>
      <c r="AJ868" s="273"/>
      <c r="AK868" s="273"/>
      <c r="AL868" s="273"/>
      <c r="AM868" s="273"/>
      <c r="AN868" s="273"/>
      <c r="AO868" s="273"/>
      <c r="AP868" s="273"/>
      <c r="AQ868" s="273"/>
      <c r="AR868" s="273"/>
      <c r="AS868" s="273"/>
      <c r="AT868" s="273"/>
      <c r="AU868" s="273"/>
      <c r="AV868" s="273"/>
      <c r="AW868" s="273"/>
      <c r="AX868" s="273"/>
      <c r="AY868" s="273"/>
      <c r="AZ868" s="273"/>
      <c r="BA868" s="273"/>
      <c r="BB868" s="273"/>
      <c r="BC868" s="273"/>
      <c r="BD868" s="273"/>
      <c r="BE868" s="273"/>
      <c r="BF868" s="273"/>
      <c r="BG868" s="273"/>
      <c r="BH868" s="273"/>
      <c r="BI868" s="273"/>
      <c r="BJ868" s="273"/>
      <c r="BK868" s="273"/>
      <c r="BL868" s="273"/>
      <c r="BM868" s="273"/>
      <c r="BN868" s="273"/>
      <c r="BO868" s="273"/>
      <c r="BP868" s="273"/>
      <c r="BQ868" s="273"/>
      <c r="BR868" s="273"/>
      <c r="BS868" s="273"/>
      <c r="BT868" s="273"/>
      <c r="BU868" s="273"/>
      <c r="BV868" s="273"/>
      <c r="BW868" s="273"/>
      <c r="BX868" s="273"/>
      <c r="BY868" s="273"/>
      <c r="BZ868" s="273"/>
      <c r="CA868" s="273"/>
      <c r="CB868" s="273"/>
      <c r="CC868" s="273"/>
      <c r="CD868" s="273"/>
      <c r="CE868" s="273"/>
      <c r="CF868" s="273"/>
      <c r="CG868" s="273"/>
      <c r="CH868" s="273"/>
      <c r="CI868" s="273"/>
      <c r="CJ868" s="273"/>
      <c r="CK868" s="273"/>
      <c r="CL868" s="273"/>
      <c r="CM868" s="273"/>
      <c r="CN868" s="273"/>
      <c r="CO868" s="273"/>
      <c r="CP868" s="273"/>
      <c r="CQ868" s="273"/>
      <c r="CR868" s="273"/>
      <c r="CS868" s="273"/>
      <c r="CT868" s="273"/>
      <c r="CU868" s="273"/>
      <c r="CV868" s="273"/>
      <c r="CW868" s="273"/>
      <c r="CX868" s="273"/>
      <c r="CY868" s="273"/>
      <c r="CZ868" s="273"/>
      <c r="DA868" s="273"/>
      <c r="DB868" s="273"/>
      <c r="DC868" s="273"/>
      <c r="DD868" s="273"/>
    </row>
    <row r="869" spans="1:108" s="136" customFormat="1" ht="22.5" customHeight="1">
      <c r="A869" s="43"/>
      <c r="B869" s="43"/>
      <c r="C869" s="16" t="s">
        <v>6779</v>
      </c>
      <c r="D869" s="16" t="s">
        <v>6780</v>
      </c>
      <c r="E869" s="15" t="s">
        <v>6776</v>
      </c>
      <c r="F869" s="15" t="s">
        <v>6777</v>
      </c>
      <c r="G869" s="15" t="s">
        <v>34</v>
      </c>
      <c r="H869" s="354">
        <v>1000</v>
      </c>
      <c r="I869" s="355">
        <v>0</v>
      </c>
      <c r="J869" s="355">
        <v>0</v>
      </c>
      <c r="K869" s="281">
        <v>42300</v>
      </c>
      <c r="L869" s="15" t="s">
        <v>6778</v>
      </c>
      <c r="M869" s="43"/>
      <c r="N869" s="273"/>
      <c r="O869" s="273"/>
      <c r="P869" s="273"/>
      <c r="Q869" s="273"/>
      <c r="R869" s="273"/>
      <c r="S869" s="273"/>
      <c r="T869" s="273"/>
      <c r="U869" s="273"/>
      <c r="V869" s="273"/>
      <c r="W869" s="273"/>
      <c r="X869" s="273"/>
      <c r="Y869" s="273"/>
      <c r="Z869" s="273"/>
      <c r="AA869" s="273"/>
      <c r="AB869" s="273"/>
      <c r="AC869" s="273"/>
      <c r="AD869" s="273"/>
      <c r="AE869" s="273"/>
      <c r="AF869" s="273"/>
      <c r="AG869" s="273"/>
      <c r="AH869" s="273"/>
      <c r="AI869" s="273"/>
      <c r="AJ869" s="273"/>
      <c r="AK869" s="273"/>
      <c r="AL869" s="273"/>
      <c r="AM869" s="273"/>
      <c r="AN869" s="273"/>
      <c r="AO869" s="273"/>
      <c r="AP869" s="273"/>
      <c r="AQ869" s="273"/>
      <c r="AR869" s="273"/>
      <c r="AS869" s="273"/>
      <c r="AT869" s="273"/>
      <c r="AU869" s="273"/>
      <c r="AV869" s="273"/>
      <c r="AW869" s="273"/>
      <c r="AX869" s="273"/>
      <c r="AY869" s="273"/>
      <c r="AZ869" s="273"/>
      <c r="BA869" s="273"/>
      <c r="BB869" s="273"/>
      <c r="BC869" s="273"/>
      <c r="BD869" s="273"/>
      <c r="BE869" s="273"/>
      <c r="BF869" s="273"/>
      <c r="BG869" s="273"/>
      <c r="BH869" s="273"/>
      <c r="BI869" s="273"/>
      <c r="BJ869" s="273"/>
      <c r="BK869" s="273"/>
      <c r="BL869" s="273"/>
      <c r="BM869" s="273"/>
      <c r="BN869" s="273"/>
      <c r="BO869" s="273"/>
      <c r="BP869" s="273"/>
      <c r="BQ869" s="273"/>
      <c r="BR869" s="273"/>
      <c r="BS869" s="273"/>
      <c r="BT869" s="273"/>
      <c r="BU869" s="273"/>
      <c r="BV869" s="273"/>
      <c r="BW869" s="273"/>
      <c r="BX869" s="273"/>
      <c r="BY869" s="273"/>
      <c r="BZ869" s="273"/>
      <c r="CA869" s="273"/>
      <c r="CB869" s="273"/>
      <c r="CC869" s="273"/>
      <c r="CD869" s="273"/>
      <c r="CE869" s="273"/>
      <c r="CF869" s="273"/>
      <c r="CG869" s="273"/>
      <c r="CH869" s="273"/>
      <c r="CI869" s="273"/>
      <c r="CJ869" s="273"/>
      <c r="CK869" s="273"/>
      <c r="CL869" s="273"/>
      <c r="CM869" s="273"/>
      <c r="CN869" s="273"/>
      <c r="CO869" s="273"/>
      <c r="CP869" s="273"/>
      <c r="CQ869" s="273"/>
      <c r="CR869" s="273"/>
      <c r="CS869" s="273"/>
      <c r="CT869" s="273"/>
      <c r="CU869" s="273"/>
      <c r="CV869" s="273"/>
      <c r="CW869" s="273"/>
      <c r="CX869" s="273"/>
      <c r="CY869" s="273"/>
      <c r="CZ869" s="273"/>
      <c r="DA869" s="273"/>
      <c r="DB869" s="273"/>
      <c r="DC869" s="273"/>
      <c r="DD869" s="273"/>
    </row>
    <row r="870" spans="1:108" s="136" customFormat="1" ht="22.5" customHeight="1">
      <c r="A870" s="43">
        <v>13</v>
      </c>
      <c r="B870" s="43"/>
      <c r="C870" s="16" t="s">
        <v>6781</v>
      </c>
      <c r="D870" s="16" t="s">
        <v>6745</v>
      </c>
      <c r="E870" s="15" t="s">
        <v>6782</v>
      </c>
      <c r="F870" s="15" t="s">
        <v>6783</v>
      </c>
      <c r="G870" s="15" t="s">
        <v>34</v>
      </c>
      <c r="H870" s="354">
        <v>1409</v>
      </c>
      <c r="I870" s="355">
        <v>0</v>
      </c>
      <c r="J870" s="355">
        <v>0</v>
      </c>
      <c r="K870" s="281" t="s">
        <v>6784</v>
      </c>
      <c r="L870" s="15" t="s">
        <v>6785</v>
      </c>
      <c r="M870" s="43"/>
      <c r="N870" s="273"/>
      <c r="O870" s="273"/>
      <c r="P870" s="273"/>
      <c r="Q870" s="273"/>
      <c r="R870" s="273"/>
      <c r="S870" s="273"/>
      <c r="T870" s="273"/>
      <c r="U870" s="273"/>
      <c r="V870" s="273"/>
      <c r="W870" s="273"/>
      <c r="X870" s="273"/>
      <c r="Y870" s="273"/>
      <c r="Z870" s="273"/>
      <c r="AA870" s="273"/>
      <c r="AB870" s="273"/>
      <c r="AC870" s="273"/>
      <c r="AD870" s="273"/>
      <c r="AE870" s="273"/>
      <c r="AF870" s="273"/>
      <c r="AG870" s="273"/>
      <c r="AH870" s="273"/>
      <c r="AI870" s="273"/>
      <c r="AJ870" s="273"/>
      <c r="AK870" s="273"/>
      <c r="AL870" s="273"/>
      <c r="AM870" s="273"/>
      <c r="AN870" s="273"/>
      <c r="AO870" s="273"/>
      <c r="AP870" s="273"/>
      <c r="AQ870" s="273"/>
      <c r="AR870" s="273"/>
      <c r="AS870" s="273"/>
      <c r="AT870" s="273"/>
      <c r="AU870" s="273"/>
      <c r="AV870" s="273"/>
      <c r="AW870" s="273"/>
      <c r="AX870" s="273"/>
      <c r="AY870" s="273"/>
      <c r="AZ870" s="273"/>
      <c r="BA870" s="273"/>
      <c r="BB870" s="273"/>
      <c r="BC870" s="273"/>
      <c r="BD870" s="273"/>
      <c r="BE870" s="273"/>
      <c r="BF870" s="273"/>
      <c r="BG870" s="273"/>
      <c r="BH870" s="273"/>
      <c r="BI870" s="273"/>
      <c r="BJ870" s="273"/>
      <c r="BK870" s="273"/>
      <c r="BL870" s="273"/>
      <c r="BM870" s="273"/>
      <c r="BN870" s="273"/>
      <c r="BO870" s="273"/>
      <c r="BP870" s="273"/>
      <c r="BQ870" s="273"/>
      <c r="BR870" s="273"/>
      <c r="BS870" s="273"/>
      <c r="BT870" s="273"/>
      <c r="BU870" s="273"/>
      <c r="BV870" s="273"/>
      <c r="BW870" s="273"/>
      <c r="BX870" s="273"/>
      <c r="BY870" s="273"/>
      <c r="BZ870" s="273"/>
      <c r="CA870" s="273"/>
      <c r="CB870" s="273"/>
      <c r="CC870" s="273"/>
      <c r="CD870" s="273"/>
      <c r="CE870" s="273"/>
      <c r="CF870" s="273"/>
      <c r="CG870" s="273"/>
      <c r="CH870" s="273"/>
      <c r="CI870" s="273"/>
      <c r="CJ870" s="273"/>
      <c r="CK870" s="273"/>
      <c r="CL870" s="273"/>
      <c r="CM870" s="273"/>
      <c r="CN870" s="273"/>
      <c r="CO870" s="273"/>
      <c r="CP870" s="273"/>
      <c r="CQ870" s="273"/>
      <c r="CR870" s="273"/>
      <c r="CS870" s="273"/>
      <c r="CT870" s="273"/>
      <c r="CU870" s="273"/>
      <c r="CV870" s="273"/>
      <c r="CW870" s="273"/>
      <c r="CX870" s="273"/>
      <c r="CY870" s="273"/>
      <c r="CZ870" s="273"/>
      <c r="DA870" s="273"/>
      <c r="DB870" s="273"/>
      <c r="DC870" s="273"/>
      <c r="DD870" s="273"/>
    </row>
    <row r="871" spans="1:108" s="136" customFormat="1" ht="22.5" customHeight="1">
      <c r="A871" s="43">
        <v>14</v>
      </c>
      <c r="B871" s="43"/>
      <c r="C871" s="180" t="s">
        <v>6786</v>
      </c>
      <c r="D871" s="180" t="s">
        <v>6745</v>
      </c>
      <c r="E871" s="43" t="s">
        <v>6787</v>
      </c>
      <c r="F871" s="43" t="s">
        <v>6788</v>
      </c>
      <c r="G871" s="15" t="s">
        <v>34</v>
      </c>
      <c r="H871" s="355">
        <v>200</v>
      </c>
      <c r="I871" s="136">
        <v>0</v>
      </c>
      <c r="J871" s="136">
        <v>0</v>
      </c>
      <c r="K871" s="159">
        <v>42408</v>
      </c>
      <c r="L871" s="43" t="s">
        <v>6789</v>
      </c>
      <c r="M871" s="43"/>
      <c r="N871" s="273"/>
      <c r="O871" s="273"/>
      <c r="P871" s="273"/>
      <c r="Q871" s="273"/>
      <c r="R871" s="273"/>
      <c r="S871" s="273"/>
      <c r="T871" s="273"/>
      <c r="U871" s="273"/>
      <c r="V871" s="273"/>
      <c r="W871" s="273"/>
      <c r="X871" s="273"/>
      <c r="Y871" s="273"/>
      <c r="Z871" s="273"/>
      <c r="AA871" s="273"/>
      <c r="AB871" s="273"/>
      <c r="AC871" s="273"/>
      <c r="AD871" s="273"/>
      <c r="AE871" s="273"/>
      <c r="AF871" s="273"/>
      <c r="AG871" s="273"/>
      <c r="AH871" s="273"/>
      <c r="AI871" s="273"/>
      <c r="AJ871" s="273"/>
      <c r="AK871" s="273"/>
      <c r="AL871" s="273"/>
      <c r="AM871" s="273"/>
      <c r="AN871" s="273"/>
      <c r="AO871" s="273"/>
      <c r="AP871" s="273"/>
      <c r="AQ871" s="273"/>
      <c r="AR871" s="273"/>
      <c r="AS871" s="273"/>
      <c r="AT871" s="273"/>
      <c r="AU871" s="273"/>
      <c r="AV871" s="273"/>
      <c r="AW871" s="273"/>
      <c r="AX871" s="273"/>
      <c r="AY871" s="273"/>
      <c r="AZ871" s="273"/>
      <c r="BA871" s="273"/>
      <c r="BB871" s="273"/>
      <c r="BC871" s="273"/>
      <c r="BD871" s="273"/>
      <c r="BE871" s="273"/>
      <c r="BF871" s="273"/>
      <c r="BG871" s="273"/>
      <c r="BH871" s="273"/>
      <c r="BI871" s="273"/>
      <c r="BJ871" s="273"/>
      <c r="BK871" s="273"/>
      <c r="BL871" s="273"/>
      <c r="BM871" s="273"/>
      <c r="BN871" s="273"/>
      <c r="BO871" s="273"/>
      <c r="BP871" s="273"/>
      <c r="BQ871" s="273"/>
      <c r="BR871" s="273"/>
      <c r="BS871" s="273"/>
      <c r="BT871" s="273"/>
      <c r="BU871" s="273"/>
      <c r="BV871" s="273"/>
      <c r="BW871" s="273"/>
      <c r="BX871" s="273"/>
      <c r="BY871" s="273"/>
      <c r="BZ871" s="273"/>
      <c r="CA871" s="273"/>
      <c r="CB871" s="273"/>
      <c r="CC871" s="273"/>
      <c r="CD871" s="273"/>
      <c r="CE871" s="273"/>
      <c r="CF871" s="273"/>
      <c r="CG871" s="273"/>
      <c r="CH871" s="273"/>
      <c r="CI871" s="273"/>
      <c r="CJ871" s="273"/>
      <c r="CK871" s="273"/>
      <c r="CL871" s="273"/>
      <c r="CM871" s="273"/>
      <c r="CN871" s="273"/>
      <c r="CO871" s="273"/>
      <c r="CP871" s="273"/>
      <c r="CQ871" s="273"/>
      <c r="CR871" s="273"/>
      <c r="CS871" s="273"/>
      <c r="CT871" s="273"/>
      <c r="CU871" s="273"/>
      <c r="CV871" s="273"/>
      <c r="CW871" s="273"/>
      <c r="CX871" s="273"/>
      <c r="CY871" s="273"/>
      <c r="CZ871" s="273"/>
      <c r="DA871" s="273"/>
      <c r="DB871" s="273"/>
      <c r="DC871" s="273"/>
      <c r="DD871" s="273"/>
    </row>
    <row r="872" spans="1:108" s="136" customFormat="1" ht="22.5" customHeight="1">
      <c r="A872" s="43">
        <v>15</v>
      </c>
      <c r="B872" s="43"/>
      <c r="C872" s="180" t="s">
        <v>6790</v>
      </c>
      <c r="D872" s="180" t="s">
        <v>6731</v>
      </c>
      <c r="E872" s="43" t="s">
        <v>6791</v>
      </c>
      <c r="F872" s="43" t="s">
        <v>6792</v>
      </c>
      <c r="G872" s="15" t="s">
        <v>34</v>
      </c>
      <c r="H872" s="355">
        <v>2325</v>
      </c>
      <c r="I872" s="136">
        <v>0</v>
      </c>
      <c r="J872" s="136">
        <v>0</v>
      </c>
      <c r="K872" s="159">
        <v>42468</v>
      </c>
      <c r="L872" s="43" t="s">
        <v>6793</v>
      </c>
      <c r="M872" s="43"/>
      <c r="N872" s="273"/>
      <c r="O872" s="273"/>
      <c r="P872" s="273"/>
      <c r="Q872" s="273"/>
      <c r="R872" s="273"/>
      <c r="S872" s="273"/>
      <c r="T872" s="273"/>
      <c r="U872" s="273"/>
      <c r="V872" s="273"/>
      <c r="W872" s="273"/>
      <c r="X872" s="273"/>
      <c r="Y872" s="273"/>
      <c r="Z872" s="273"/>
      <c r="AA872" s="273"/>
      <c r="AB872" s="273"/>
      <c r="AC872" s="273"/>
      <c r="AD872" s="273"/>
      <c r="AE872" s="273"/>
      <c r="AF872" s="273"/>
      <c r="AG872" s="273"/>
      <c r="AH872" s="273"/>
      <c r="AI872" s="273"/>
      <c r="AJ872" s="273"/>
      <c r="AK872" s="273"/>
      <c r="AL872" s="273"/>
      <c r="AM872" s="273"/>
      <c r="AN872" s="273"/>
      <c r="AO872" s="273"/>
      <c r="AP872" s="273"/>
      <c r="AQ872" s="273"/>
      <c r="AR872" s="273"/>
      <c r="AS872" s="273"/>
      <c r="AT872" s="273"/>
      <c r="AU872" s="273"/>
      <c r="AV872" s="273"/>
      <c r="AW872" s="273"/>
      <c r="AX872" s="273"/>
      <c r="AY872" s="273"/>
      <c r="AZ872" s="273"/>
      <c r="BA872" s="273"/>
      <c r="BB872" s="273"/>
      <c r="BC872" s="273"/>
      <c r="BD872" s="273"/>
      <c r="BE872" s="273"/>
      <c r="BF872" s="273"/>
      <c r="BG872" s="273"/>
      <c r="BH872" s="273"/>
      <c r="BI872" s="273"/>
      <c r="BJ872" s="273"/>
      <c r="BK872" s="273"/>
      <c r="BL872" s="273"/>
      <c r="BM872" s="273"/>
      <c r="BN872" s="273"/>
      <c r="BO872" s="273"/>
      <c r="BP872" s="273"/>
      <c r="BQ872" s="273"/>
      <c r="BR872" s="273"/>
      <c r="BS872" s="273"/>
      <c r="BT872" s="273"/>
      <c r="BU872" s="273"/>
      <c r="BV872" s="273"/>
      <c r="BW872" s="273"/>
      <c r="BX872" s="273"/>
      <c r="BY872" s="273"/>
      <c r="BZ872" s="273"/>
      <c r="CA872" s="273"/>
      <c r="CB872" s="273"/>
      <c r="CC872" s="273"/>
      <c r="CD872" s="273"/>
      <c r="CE872" s="273"/>
      <c r="CF872" s="273"/>
      <c r="CG872" s="273"/>
      <c r="CH872" s="273"/>
      <c r="CI872" s="273"/>
      <c r="CJ872" s="273"/>
      <c r="CK872" s="273"/>
      <c r="CL872" s="273"/>
      <c r="CM872" s="273"/>
      <c r="CN872" s="273"/>
      <c r="CO872" s="273"/>
      <c r="CP872" s="273"/>
      <c r="CQ872" s="273"/>
      <c r="CR872" s="273"/>
      <c r="CS872" s="273"/>
      <c r="CT872" s="273"/>
      <c r="CU872" s="273"/>
      <c r="CV872" s="273"/>
      <c r="CW872" s="273"/>
      <c r="CX872" s="273"/>
      <c r="CY872" s="273"/>
      <c r="CZ872" s="273"/>
      <c r="DA872" s="273"/>
      <c r="DB872" s="273"/>
      <c r="DC872" s="273"/>
      <c r="DD872" s="273"/>
    </row>
    <row r="873" spans="1:108" s="136" customFormat="1" ht="22.5" customHeight="1">
      <c r="A873" s="43">
        <v>16</v>
      </c>
      <c r="B873" s="43"/>
      <c r="C873" s="180" t="s">
        <v>5106</v>
      </c>
      <c r="D873" s="180" t="s">
        <v>6731</v>
      </c>
      <c r="E873" s="43" t="s">
        <v>6794</v>
      </c>
      <c r="F873" s="43" t="s">
        <v>6795</v>
      </c>
      <c r="G873" s="15" t="s">
        <v>34</v>
      </c>
      <c r="H873" s="355">
        <v>5200</v>
      </c>
      <c r="I873" s="136">
        <v>0</v>
      </c>
      <c r="J873" s="136">
        <v>0</v>
      </c>
      <c r="K873" s="159">
        <v>42468</v>
      </c>
      <c r="L873" s="43" t="s">
        <v>6796</v>
      </c>
      <c r="M873" s="43"/>
      <c r="N873" s="273"/>
      <c r="O873" s="273"/>
      <c r="P873" s="273"/>
      <c r="Q873" s="273"/>
      <c r="R873" s="273"/>
      <c r="S873" s="273"/>
      <c r="T873" s="273"/>
      <c r="U873" s="273"/>
      <c r="V873" s="273"/>
      <c r="W873" s="273"/>
      <c r="X873" s="273"/>
      <c r="Y873" s="273"/>
      <c r="Z873" s="273"/>
      <c r="AA873" s="273"/>
      <c r="AB873" s="273"/>
      <c r="AC873" s="273"/>
      <c r="AD873" s="273"/>
      <c r="AE873" s="273"/>
      <c r="AF873" s="273"/>
      <c r="AG873" s="273"/>
      <c r="AH873" s="273"/>
      <c r="AI873" s="273"/>
      <c r="AJ873" s="273"/>
      <c r="AK873" s="273"/>
      <c r="AL873" s="273"/>
      <c r="AM873" s="273"/>
      <c r="AN873" s="273"/>
      <c r="AO873" s="273"/>
      <c r="AP873" s="273"/>
      <c r="AQ873" s="273"/>
      <c r="AR873" s="273"/>
      <c r="AS873" s="273"/>
      <c r="AT873" s="273"/>
      <c r="AU873" s="273"/>
      <c r="AV873" s="273"/>
      <c r="AW873" s="273"/>
      <c r="AX873" s="273"/>
      <c r="AY873" s="273"/>
      <c r="AZ873" s="273"/>
      <c r="BA873" s="273"/>
      <c r="BB873" s="273"/>
      <c r="BC873" s="273"/>
      <c r="BD873" s="273"/>
      <c r="BE873" s="273"/>
      <c r="BF873" s="273"/>
      <c r="BG873" s="273"/>
      <c r="BH873" s="273"/>
      <c r="BI873" s="273"/>
      <c r="BJ873" s="273"/>
      <c r="BK873" s="273"/>
      <c r="BL873" s="273"/>
      <c r="BM873" s="273"/>
      <c r="BN873" s="273"/>
      <c r="BO873" s="273"/>
      <c r="BP873" s="273"/>
      <c r="BQ873" s="273"/>
      <c r="BR873" s="273"/>
      <c r="BS873" s="273"/>
      <c r="BT873" s="273"/>
      <c r="BU873" s="273"/>
      <c r="BV873" s="273"/>
      <c r="BW873" s="273"/>
      <c r="BX873" s="273"/>
      <c r="BY873" s="273"/>
      <c r="BZ873" s="273"/>
      <c r="CA873" s="273"/>
      <c r="CB873" s="273"/>
      <c r="CC873" s="273"/>
      <c r="CD873" s="273"/>
      <c r="CE873" s="273"/>
      <c r="CF873" s="273"/>
      <c r="CG873" s="273"/>
      <c r="CH873" s="273"/>
      <c r="CI873" s="273"/>
      <c r="CJ873" s="273"/>
      <c r="CK873" s="273"/>
      <c r="CL873" s="273"/>
      <c r="CM873" s="273"/>
      <c r="CN873" s="273"/>
      <c r="CO873" s="273"/>
      <c r="CP873" s="273"/>
      <c r="CQ873" s="273"/>
      <c r="CR873" s="273"/>
      <c r="CS873" s="273"/>
      <c r="CT873" s="273"/>
      <c r="CU873" s="273"/>
      <c r="CV873" s="273"/>
      <c r="CW873" s="273"/>
      <c r="CX873" s="273"/>
      <c r="CY873" s="273"/>
      <c r="CZ873" s="273"/>
      <c r="DA873" s="273"/>
      <c r="DB873" s="273"/>
      <c r="DC873" s="273"/>
      <c r="DD873" s="273"/>
    </row>
    <row r="874" spans="1:108" s="136" customFormat="1" ht="22.5" customHeight="1">
      <c r="A874" s="43">
        <v>17</v>
      </c>
      <c r="B874" s="43"/>
      <c r="C874" s="180" t="s">
        <v>6797</v>
      </c>
      <c r="D874" s="180" t="s">
        <v>6740</v>
      </c>
      <c r="E874" s="43" t="s">
        <v>6798</v>
      </c>
      <c r="F874" s="43" t="s">
        <v>6799</v>
      </c>
      <c r="G874" s="15" t="s">
        <v>34</v>
      </c>
      <c r="H874" s="355">
        <v>200</v>
      </c>
      <c r="I874" s="136">
        <v>0</v>
      </c>
      <c r="J874" s="136">
        <v>0</v>
      </c>
      <c r="K874" s="159">
        <v>42377</v>
      </c>
      <c r="L874" s="43" t="s">
        <v>6800</v>
      </c>
      <c r="M874" s="43"/>
      <c r="N874" s="273"/>
      <c r="O874" s="273"/>
      <c r="P874" s="273"/>
      <c r="Q874" s="273"/>
      <c r="R874" s="273"/>
      <c r="S874" s="273"/>
      <c r="T874" s="273"/>
      <c r="U874" s="273"/>
      <c r="V874" s="273"/>
      <c r="W874" s="273"/>
      <c r="X874" s="273"/>
      <c r="Y874" s="273"/>
      <c r="Z874" s="273"/>
      <c r="AA874" s="273"/>
      <c r="AB874" s="273"/>
      <c r="AC874" s="273"/>
      <c r="AD874" s="273"/>
      <c r="AE874" s="273"/>
      <c r="AF874" s="273"/>
      <c r="AG874" s="273"/>
      <c r="AH874" s="273"/>
      <c r="AI874" s="273"/>
      <c r="AJ874" s="273"/>
      <c r="AK874" s="273"/>
      <c r="AL874" s="273"/>
      <c r="AM874" s="273"/>
      <c r="AN874" s="273"/>
      <c r="AO874" s="273"/>
      <c r="AP874" s="273"/>
      <c r="AQ874" s="273"/>
      <c r="AR874" s="273"/>
      <c r="AS874" s="273"/>
      <c r="AT874" s="273"/>
      <c r="AU874" s="273"/>
      <c r="AV874" s="273"/>
      <c r="AW874" s="273"/>
      <c r="AX874" s="273"/>
      <c r="AY874" s="273"/>
      <c r="AZ874" s="273"/>
      <c r="BA874" s="273"/>
      <c r="BB874" s="273"/>
      <c r="BC874" s="273"/>
      <c r="BD874" s="273"/>
      <c r="BE874" s="273"/>
      <c r="BF874" s="273"/>
      <c r="BG874" s="273"/>
      <c r="BH874" s="273"/>
      <c r="BI874" s="273"/>
      <c r="BJ874" s="273"/>
      <c r="BK874" s="273"/>
      <c r="BL874" s="273"/>
      <c r="BM874" s="273"/>
      <c r="BN874" s="273"/>
      <c r="BO874" s="273"/>
      <c r="BP874" s="273"/>
      <c r="BQ874" s="273"/>
      <c r="BR874" s="273"/>
      <c r="BS874" s="273"/>
      <c r="BT874" s="273"/>
      <c r="BU874" s="273"/>
      <c r="BV874" s="273"/>
      <c r="BW874" s="273"/>
      <c r="BX874" s="273"/>
      <c r="BY874" s="273"/>
      <c r="BZ874" s="273"/>
      <c r="CA874" s="273"/>
      <c r="CB874" s="273"/>
      <c r="CC874" s="273"/>
      <c r="CD874" s="273"/>
      <c r="CE874" s="273"/>
      <c r="CF874" s="273"/>
      <c r="CG874" s="273"/>
      <c r="CH874" s="273"/>
      <c r="CI874" s="273"/>
      <c r="CJ874" s="273"/>
      <c r="CK874" s="273"/>
      <c r="CL874" s="273"/>
      <c r="CM874" s="273"/>
      <c r="CN874" s="273"/>
      <c r="CO874" s="273"/>
      <c r="CP874" s="273"/>
      <c r="CQ874" s="273"/>
      <c r="CR874" s="273"/>
      <c r="CS874" s="273"/>
      <c r="CT874" s="273"/>
      <c r="CU874" s="273"/>
      <c r="CV874" s="273"/>
      <c r="CW874" s="273"/>
      <c r="CX874" s="273"/>
      <c r="CY874" s="273"/>
      <c r="CZ874" s="273"/>
      <c r="DA874" s="273"/>
      <c r="DB874" s="273"/>
      <c r="DC874" s="273"/>
      <c r="DD874" s="273"/>
    </row>
    <row r="875" spans="1:108" s="136" customFormat="1" ht="20.25" customHeight="1">
      <c r="A875" s="43">
        <v>18</v>
      </c>
      <c r="B875" s="43"/>
      <c r="C875" s="180" t="s">
        <v>6801</v>
      </c>
      <c r="D875" s="180" t="s">
        <v>6726</v>
      </c>
      <c r="E875" s="43" t="s">
        <v>6802</v>
      </c>
      <c r="F875" s="43" t="s">
        <v>6803</v>
      </c>
      <c r="G875" s="15" t="s">
        <v>34</v>
      </c>
      <c r="H875" s="355">
        <v>200</v>
      </c>
      <c r="I875" s="136">
        <v>0</v>
      </c>
      <c r="J875" s="136">
        <v>0</v>
      </c>
      <c r="K875" s="159" t="s">
        <v>6784</v>
      </c>
      <c r="L875" s="43" t="s">
        <v>6804</v>
      </c>
      <c r="M875" s="43"/>
      <c r="N875" s="273"/>
      <c r="O875" s="273"/>
      <c r="P875" s="273"/>
      <c r="Q875" s="273"/>
      <c r="R875" s="273"/>
      <c r="S875" s="273"/>
      <c r="T875" s="273"/>
      <c r="U875" s="273"/>
      <c r="V875" s="273"/>
      <c r="W875" s="273"/>
      <c r="X875" s="273"/>
      <c r="Y875" s="273"/>
      <c r="Z875" s="273"/>
      <c r="AA875" s="273"/>
      <c r="AB875" s="273"/>
      <c r="AC875" s="273"/>
      <c r="AD875" s="273"/>
      <c r="AE875" s="273"/>
      <c r="AF875" s="273"/>
      <c r="AG875" s="273"/>
      <c r="AH875" s="273"/>
      <c r="AI875" s="273"/>
      <c r="AJ875" s="273"/>
      <c r="AK875" s="273"/>
      <c r="AL875" s="273"/>
      <c r="AM875" s="273"/>
      <c r="AN875" s="273"/>
      <c r="AO875" s="273"/>
      <c r="AP875" s="273"/>
      <c r="AQ875" s="273"/>
      <c r="AR875" s="273"/>
      <c r="AS875" s="273"/>
      <c r="AT875" s="273"/>
      <c r="AU875" s="273"/>
      <c r="AV875" s="273"/>
      <c r="AW875" s="273"/>
      <c r="AX875" s="273"/>
      <c r="AY875" s="273"/>
      <c r="AZ875" s="273"/>
      <c r="BA875" s="273"/>
      <c r="BB875" s="273"/>
      <c r="BC875" s="273"/>
      <c r="BD875" s="273"/>
      <c r="BE875" s="273"/>
      <c r="BF875" s="273"/>
      <c r="BG875" s="273"/>
      <c r="BH875" s="273"/>
      <c r="BI875" s="273"/>
      <c r="BJ875" s="273"/>
      <c r="BK875" s="273"/>
      <c r="BL875" s="273"/>
      <c r="BM875" s="273"/>
      <c r="BN875" s="273"/>
      <c r="BO875" s="273"/>
      <c r="BP875" s="273"/>
      <c r="BQ875" s="273"/>
      <c r="BR875" s="273"/>
      <c r="BS875" s="273"/>
      <c r="BT875" s="273"/>
      <c r="BU875" s="273"/>
      <c r="BV875" s="273"/>
      <c r="BW875" s="273"/>
      <c r="BX875" s="273"/>
      <c r="BY875" s="273"/>
      <c r="BZ875" s="273"/>
      <c r="CA875" s="273"/>
      <c r="CB875" s="273"/>
      <c r="CC875" s="273"/>
      <c r="CD875" s="273"/>
      <c r="CE875" s="273"/>
      <c r="CF875" s="273"/>
      <c r="CG875" s="273"/>
      <c r="CH875" s="273"/>
      <c r="CI875" s="273"/>
      <c r="CJ875" s="273"/>
      <c r="CK875" s="273"/>
      <c r="CL875" s="273"/>
      <c r="CM875" s="273"/>
      <c r="CN875" s="273"/>
      <c r="CO875" s="273"/>
      <c r="CP875" s="273"/>
      <c r="CQ875" s="273"/>
      <c r="CR875" s="273"/>
      <c r="CS875" s="273"/>
      <c r="CT875" s="273"/>
      <c r="CU875" s="273"/>
      <c r="CV875" s="273"/>
      <c r="CW875" s="273"/>
      <c r="CX875" s="273"/>
      <c r="CY875" s="273"/>
      <c r="CZ875" s="273"/>
      <c r="DA875" s="273"/>
      <c r="DB875" s="273"/>
      <c r="DC875" s="273"/>
      <c r="DD875" s="273"/>
    </row>
    <row r="876" spans="1:108" s="136" customFormat="1" ht="22.5" customHeight="1">
      <c r="A876" s="43">
        <v>19</v>
      </c>
      <c r="B876" s="43"/>
      <c r="C876" s="180" t="s">
        <v>6805</v>
      </c>
      <c r="D876" s="180" t="s">
        <v>6740</v>
      </c>
      <c r="E876" s="43" t="s">
        <v>6806</v>
      </c>
      <c r="F876" s="43" t="s">
        <v>6807</v>
      </c>
      <c r="G876" s="15" t="s">
        <v>34</v>
      </c>
      <c r="H876" s="355">
        <v>4500</v>
      </c>
      <c r="I876" s="136">
        <v>0</v>
      </c>
      <c r="J876" s="136">
        <v>0</v>
      </c>
      <c r="K876" s="159" t="s">
        <v>6784</v>
      </c>
      <c r="L876" s="43" t="s">
        <v>6808</v>
      </c>
      <c r="M876" s="43"/>
      <c r="N876" s="273"/>
      <c r="O876" s="273"/>
      <c r="P876" s="273"/>
      <c r="Q876" s="273"/>
      <c r="R876" s="273"/>
      <c r="S876" s="273"/>
      <c r="T876" s="273"/>
      <c r="U876" s="273"/>
      <c r="V876" s="273"/>
      <c r="W876" s="273"/>
      <c r="X876" s="273"/>
      <c r="Y876" s="273"/>
      <c r="Z876" s="273"/>
      <c r="AA876" s="273"/>
      <c r="AB876" s="273"/>
      <c r="AC876" s="273"/>
      <c r="AD876" s="273"/>
      <c r="AE876" s="273"/>
      <c r="AF876" s="273"/>
      <c r="AG876" s="273"/>
      <c r="AH876" s="273"/>
      <c r="AI876" s="273"/>
      <c r="AJ876" s="273"/>
      <c r="AK876" s="273"/>
      <c r="AL876" s="273"/>
      <c r="AM876" s="273"/>
      <c r="AN876" s="273"/>
      <c r="AO876" s="273"/>
      <c r="AP876" s="273"/>
      <c r="AQ876" s="273"/>
      <c r="AR876" s="273"/>
      <c r="AS876" s="273"/>
      <c r="AT876" s="273"/>
      <c r="AU876" s="273"/>
      <c r="AV876" s="273"/>
      <c r="AW876" s="273"/>
      <c r="AX876" s="273"/>
      <c r="AY876" s="273"/>
      <c r="AZ876" s="273"/>
      <c r="BA876" s="273"/>
      <c r="BB876" s="273"/>
      <c r="BC876" s="273"/>
      <c r="BD876" s="273"/>
      <c r="BE876" s="273"/>
      <c r="BF876" s="273"/>
      <c r="BG876" s="273"/>
      <c r="BH876" s="273"/>
      <c r="BI876" s="273"/>
      <c r="BJ876" s="273"/>
      <c r="BK876" s="273"/>
      <c r="BL876" s="273"/>
      <c r="BM876" s="273"/>
      <c r="BN876" s="273"/>
      <c r="BO876" s="273"/>
      <c r="BP876" s="273"/>
      <c r="BQ876" s="273"/>
      <c r="BR876" s="273"/>
      <c r="BS876" s="273"/>
      <c r="BT876" s="273"/>
      <c r="BU876" s="273"/>
      <c r="BV876" s="273"/>
      <c r="BW876" s="273"/>
      <c r="BX876" s="273"/>
      <c r="BY876" s="273"/>
      <c r="BZ876" s="273"/>
      <c r="CA876" s="273"/>
      <c r="CB876" s="273"/>
      <c r="CC876" s="273"/>
      <c r="CD876" s="273"/>
      <c r="CE876" s="273"/>
      <c r="CF876" s="273"/>
      <c r="CG876" s="273"/>
      <c r="CH876" s="273"/>
      <c r="CI876" s="273"/>
      <c r="CJ876" s="273"/>
      <c r="CK876" s="273"/>
      <c r="CL876" s="273"/>
      <c r="CM876" s="273"/>
      <c r="CN876" s="273"/>
      <c r="CO876" s="273"/>
      <c r="CP876" s="273"/>
      <c r="CQ876" s="273"/>
      <c r="CR876" s="273"/>
      <c r="CS876" s="273"/>
      <c r="CT876" s="273"/>
      <c r="CU876" s="273"/>
      <c r="CV876" s="273"/>
      <c r="CW876" s="273"/>
      <c r="CX876" s="273"/>
      <c r="CY876" s="273"/>
      <c r="CZ876" s="273"/>
      <c r="DA876" s="273"/>
      <c r="DB876" s="273"/>
      <c r="DC876" s="273"/>
      <c r="DD876" s="273"/>
    </row>
    <row r="877" spans="1:108" s="136" customFormat="1" ht="27" customHeight="1">
      <c r="A877" s="43">
        <v>20</v>
      </c>
      <c r="B877" s="43"/>
      <c r="C877" s="16" t="s">
        <v>7834</v>
      </c>
      <c r="D877" s="16" t="s">
        <v>6745</v>
      </c>
      <c r="E877" s="15" t="s">
        <v>6809</v>
      </c>
      <c r="F877" s="15" t="s">
        <v>6810</v>
      </c>
      <c r="G877" s="15" t="s">
        <v>34</v>
      </c>
      <c r="H877" s="354">
        <v>1186</v>
      </c>
      <c r="I877" s="356">
        <v>0</v>
      </c>
      <c r="J877" s="356">
        <v>0</v>
      </c>
      <c r="K877" s="281">
        <v>42300</v>
      </c>
      <c r="L877" s="15" t="s">
        <v>6811</v>
      </c>
      <c r="M877" s="43"/>
      <c r="N877" s="273"/>
      <c r="O877" s="273"/>
      <c r="P877" s="273"/>
      <c r="Q877" s="273"/>
      <c r="R877" s="273"/>
      <c r="S877" s="273"/>
      <c r="T877" s="273"/>
      <c r="U877" s="273"/>
      <c r="V877" s="273"/>
      <c r="W877" s="273"/>
      <c r="X877" s="273"/>
      <c r="Y877" s="273"/>
      <c r="Z877" s="273"/>
      <c r="AA877" s="273"/>
      <c r="AB877" s="273"/>
      <c r="AC877" s="273"/>
      <c r="AD877" s="273"/>
      <c r="AE877" s="273"/>
      <c r="AF877" s="273"/>
      <c r="AG877" s="273"/>
      <c r="AH877" s="273"/>
      <c r="AI877" s="273"/>
      <c r="AJ877" s="273"/>
      <c r="AK877" s="273"/>
      <c r="AL877" s="273"/>
      <c r="AM877" s="273"/>
      <c r="AN877" s="273"/>
      <c r="AO877" s="273"/>
      <c r="AP877" s="273"/>
      <c r="AQ877" s="273"/>
      <c r="AR877" s="273"/>
      <c r="AS877" s="273"/>
      <c r="AT877" s="273"/>
      <c r="AU877" s="273"/>
      <c r="AV877" s="273"/>
      <c r="AW877" s="273"/>
      <c r="AX877" s="273"/>
      <c r="AY877" s="273"/>
      <c r="AZ877" s="273"/>
      <c r="BA877" s="273"/>
      <c r="BB877" s="273"/>
      <c r="BC877" s="273"/>
      <c r="BD877" s="273"/>
      <c r="BE877" s="273"/>
      <c r="BF877" s="273"/>
      <c r="BG877" s="273"/>
      <c r="BH877" s="273"/>
      <c r="BI877" s="273"/>
      <c r="BJ877" s="273"/>
      <c r="BK877" s="273"/>
      <c r="BL877" s="273"/>
      <c r="BM877" s="273"/>
      <c r="BN877" s="273"/>
      <c r="BO877" s="273"/>
      <c r="BP877" s="273"/>
      <c r="BQ877" s="273"/>
      <c r="BR877" s="273"/>
      <c r="BS877" s="273"/>
      <c r="BT877" s="273"/>
      <c r="BU877" s="273"/>
      <c r="BV877" s="273"/>
      <c r="BW877" s="273"/>
      <c r="BX877" s="273"/>
      <c r="BY877" s="273"/>
      <c r="BZ877" s="273"/>
      <c r="CA877" s="273"/>
      <c r="CB877" s="273"/>
      <c r="CC877" s="273"/>
      <c r="CD877" s="273"/>
      <c r="CE877" s="273"/>
      <c r="CF877" s="273"/>
      <c r="CG877" s="273"/>
      <c r="CH877" s="273"/>
      <c r="CI877" s="273"/>
      <c r="CJ877" s="273"/>
      <c r="CK877" s="273"/>
      <c r="CL877" s="273"/>
      <c r="CM877" s="273"/>
      <c r="CN877" s="273"/>
      <c r="CO877" s="273"/>
      <c r="CP877" s="273"/>
      <c r="CQ877" s="273"/>
      <c r="CR877" s="273"/>
      <c r="CS877" s="273"/>
      <c r="CT877" s="273"/>
      <c r="CU877" s="273"/>
      <c r="CV877" s="273"/>
      <c r="CW877" s="273"/>
      <c r="CX877" s="273"/>
      <c r="CY877" s="273"/>
      <c r="CZ877" s="273"/>
      <c r="DA877" s="273"/>
      <c r="DB877" s="273"/>
      <c r="DC877" s="273"/>
      <c r="DD877" s="273"/>
    </row>
    <row r="878" spans="1:108" s="136" customFormat="1" ht="22.5" customHeight="1">
      <c r="A878" s="43">
        <v>21</v>
      </c>
      <c r="B878" s="43"/>
      <c r="C878" s="180" t="s">
        <v>6812</v>
      </c>
      <c r="D878" s="180" t="s">
        <v>6745</v>
      </c>
      <c r="E878" s="43" t="s">
        <v>6813</v>
      </c>
      <c r="F878" s="43" t="s">
        <v>6814</v>
      </c>
      <c r="G878" s="15" t="s">
        <v>34</v>
      </c>
      <c r="H878" s="355">
        <v>400</v>
      </c>
      <c r="I878" s="136">
        <v>0</v>
      </c>
      <c r="J878" s="136">
        <v>0</v>
      </c>
      <c r="K878" s="159" t="s">
        <v>6784</v>
      </c>
      <c r="L878" s="43" t="s">
        <v>6815</v>
      </c>
      <c r="M878" s="43"/>
      <c r="N878" s="273"/>
      <c r="O878" s="273"/>
      <c r="P878" s="273"/>
      <c r="Q878" s="273"/>
      <c r="R878" s="273"/>
      <c r="S878" s="273"/>
      <c r="T878" s="273"/>
      <c r="U878" s="273"/>
      <c r="V878" s="273"/>
      <c r="W878" s="273"/>
      <c r="X878" s="273"/>
      <c r="Y878" s="273"/>
      <c r="Z878" s="273"/>
      <c r="AA878" s="273"/>
      <c r="AB878" s="273"/>
      <c r="AC878" s="273"/>
      <c r="AD878" s="273"/>
      <c r="AE878" s="273"/>
      <c r="AF878" s="273"/>
      <c r="AG878" s="273"/>
      <c r="AH878" s="273"/>
      <c r="AI878" s="273"/>
      <c r="AJ878" s="273"/>
      <c r="AK878" s="273"/>
      <c r="AL878" s="273"/>
      <c r="AM878" s="273"/>
      <c r="AN878" s="273"/>
      <c r="AO878" s="273"/>
      <c r="AP878" s="273"/>
      <c r="AQ878" s="273"/>
      <c r="AR878" s="273"/>
      <c r="AS878" s="273"/>
      <c r="AT878" s="273"/>
      <c r="AU878" s="273"/>
      <c r="AV878" s="273"/>
      <c r="AW878" s="273"/>
      <c r="AX878" s="273"/>
      <c r="AY878" s="273"/>
      <c r="AZ878" s="273"/>
      <c r="BA878" s="273"/>
      <c r="BB878" s="273"/>
      <c r="BC878" s="273"/>
      <c r="BD878" s="273"/>
      <c r="BE878" s="273"/>
      <c r="BF878" s="273"/>
      <c r="BG878" s="273"/>
      <c r="BH878" s="273"/>
      <c r="BI878" s="273"/>
      <c r="BJ878" s="273"/>
      <c r="BK878" s="273"/>
      <c r="BL878" s="273"/>
      <c r="BM878" s="273"/>
      <c r="BN878" s="273"/>
      <c r="BO878" s="273"/>
      <c r="BP878" s="273"/>
      <c r="BQ878" s="273"/>
      <c r="BR878" s="273"/>
      <c r="BS878" s="273"/>
      <c r="BT878" s="273"/>
      <c r="BU878" s="273"/>
      <c r="BV878" s="273"/>
      <c r="BW878" s="273"/>
      <c r="BX878" s="273"/>
      <c r="BY878" s="273"/>
      <c r="BZ878" s="273"/>
      <c r="CA878" s="273"/>
      <c r="CB878" s="273"/>
      <c r="CC878" s="273"/>
      <c r="CD878" s="273"/>
      <c r="CE878" s="273"/>
      <c r="CF878" s="273"/>
      <c r="CG878" s="273"/>
      <c r="CH878" s="273"/>
      <c r="CI878" s="273"/>
      <c r="CJ878" s="273"/>
      <c r="CK878" s="273"/>
      <c r="CL878" s="273"/>
      <c r="CM878" s="273"/>
      <c r="CN878" s="273"/>
      <c r="CO878" s="273"/>
      <c r="CP878" s="273"/>
      <c r="CQ878" s="273"/>
      <c r="CR878" s="273"/>
      <c r="CS878" s="273"/>
      <c r="CT878" s="273"/>
      <c r="CU878" s="273"/>
      <c r="CV878" s="273"/>
      <c r="CW878" s="273"/>
      <c r="CX878" s="273"/>
      <c r="CY878" s="273"/>
      <c r="CZ878" s="273"/>
      <c r="DA878" s="273"/>
      <c r="DB878" s="273"/>
      <c r="DC878" s="273"/>
      <c r="DD878" s="273"/>
    </row>
    <row r="879" spans="1:108" s="136" customFormat="1" ht="22.5" customHeight="1">
      <c r="A879" s="43">
        <v>22</v>
      </c>
      <c r="B879" s="43"/>
      <c r="C879" s="180" t="s">
        <v>6816</v>
      </c>
      <c r="D879" s="180" t="s">
        <v>6745</v>
      </c>
      <c r="E879" s="43" t="s">
        <v>6817</v>
      </c>
      <c r="F879" s="43" t="s">
        <v>6818</v>
      </c>
      <c r="G879" s="136" t="s">
        <v>34</v>
      </c>
      <c r="H879" s="355">
        <v>19121</v>
      </c>
      <c r="I879" s="136">
        <v>0</v>
      </c>
      <c r="J879" s="136">
        <v>0</v>
      </c>
      <c r="K879" s="159" t="s">
        <v>6784</v>
      </c>
      <c r="L879" s="43" t="s">
        <v>6819</v>
      </c>
      <c r="M879" s="43"/>
      <c r="N879" s="273"/>
      <c r="O879" s="273"/>
      <c r="P879" s="273"/>
      <c r="Q879" s="273"/>
      <c r="R879" s="273"/>
      <c r="S879" s="273"/>
      <c r="T879" s="273"/>
      <c r="U879" s="273"/>
      <c r="V879" s="273"/>
      <c r="W879" s="273"/>
      <c r="X879" s="273"/>
      <c r="Y879" s="273"/>
      <c r="Z879" s="273"/>
      <c r="AA879" s="273"/>
      <c r="AB879" s="273"/>
      <c r="AC879" s="273"/>
      <c r="AD879" s="273"/>
      <c r="AE879" s="273"/>
      <c r="AF879" s="273"/>
      <c r="AG879" s="273"/>
      <c r="AH879" s="273"/>
      <c r="AI879" s="273"/>
      <c r="AJ879" s="273"/>
      <c r="AK879" s="273"/>
      <c r="AL879" s="273"/>
      <c r="AM879" s="273"/>
      <c r="AN879" s="273"/>
      <c r="AO879" s="273"/>
      <c r="AP879" s="273"/>
      <c r="AQ879" s="273"/>
      <c r="AR879" s="273"/>
      <c r="AS879" s="273"/>
      <c r="AT879" s="273"/>
      <c r="AU879" s="273"/>
      <c r="AV879" s="273"/>
      <c r="AW879" s="273"/>
      <c r="AX879" s="273"/>
      <c r="AY879" s="273"/>
      <c r="AZ879" s="273"/>
      <c r="BA879" s="273"/>
      <c r="BB879" s="273"/>
      <c r="BC879" s="273"/>
      <c r="BD879" s="273"/>
      <c r="BE879" s="273"/>
      <c r="BF879" s="273"/>
      <c r="BG879" s="273"/>
      <c r="BH879" s="273"/>
      <c r="BI879" s="273"/>
      <c r="BJ879" s="273"/>
      <c r="BK879" s="273"/>
      <c r="BL879" s="273"/>
      <c r="BM879" s="273"/>
      <c r="BN879" s="273"/>
      <c r="BO879" s="273"/>
      <c r="BP879" s="273"/>
      <c r="BQ879" s="273"/>
      <c r="BR879" s="273"/>
      <c r="BS879" s="273"/>
      <c r="BT879" s="273"/>
      <c r="BU879" s="273"/>
      <c r="BV879" s="273"/>
      <c r="BW879" s="273"/>
      <c r="BX879" s="273"/>
      <c r="BY879" s="273"/>
      <c r="BZ879" s="273"/>
      <c r="CA879" s="273"/>
      <c r="CB879" s="273"/>
      <c r="CC879" s="273"/>
      <c r="CD879" s="273"/>
      <c r="CE879" s="273"/>
      <c r="CF879" s="273"/>
      <c r="CG879" s="273"/>
      <c r="CH879" s="273"/>
      <c r="CI879" s="273"/>
      <c r="CJ879" s="273"/>
      <c r="CK879" s="273"/>
      <c r="CL879" s="273"/>
      <c r="CM879" s="273"/>
      <c r="CN879" s="273"/>
      <c r="CO879" s="273"/>
      <c r="CP879" s="273"/>
      <c r="CQ879" s="273"/>
      <c r="CR879" s="273"/>
      <c r="CS879" s="273"/>
      <c r="CT879" s="273"/>
      <c r="CU879" s="273"/>
      <c r="CV879" s="273"/>
      <c r="CW879" s="273"/>
      <c r="CX879" s="273"/>
      <c r="CY879" s="273"/>
      <c r="CZ879" s="273"/>
      <c r="DA879" s="273"/>
      <c r="DB879" s="273"/>
      <c r="DC879" s="273"/>
      <c r="DD879" s="273"/>
    </row>
    <row r="880" spans="1:108" s="136" customFormat="1" ht="22.5" customHeight="1">
      <c r="A880" s="43">
        <v>23</v>
      </c>
      <c r="B880" s="43"/>
      <c r="C880" s="16" t="s">
        <v>6820</v>
      </c>
      <c r="D880" s="180" t="s">
        <v>6745</v>
      </c>
      <c r="E880" s="15" t="s">
        <v>6821</v>
      </c>
      <c r="F880" s="15" t="s">
        <v>6822</v>
      </c>
      <c r="G880" s="136" t="s">
        <v>34</v>
      </c>
      <c r="H880" s="354">
        <v>35880</v>
      </c>
      <c r="I880" s="356">
        <v>0</v>
      </c>
      <c r="J880" s="356">
        <v>0</v>
      </c>
      <c r="K880" s="159" t="s">
        <v>6784</v>
      </c>
      <c r="L880" s="43" t="s">
        <v>6823</v>
      </c>
      <c r="M880" s="43"/>
      <c r="N880" s="273"/>
      <c r="O880" s="273"/>
      <c r="P880" s="273"/>
      <c r="Q880" s="273"/>
      <c r="R880" s="273"/>
      <c r="S880" s="273"/>
      <c r="T880" s="273"/>
      <c r="U880" s="273"/>
      <c r="V880" s="273"/>
      <c r="W880" s="273"/>
      <c r="X880" s="273"/>
      <c r="Y880" s="273"/>
      <c r="Z880" s="273"/>
      <c r="AA880" s="273"/>
      <c r="AB880" s="273"/>
      <c r="AC880" s="273"/>
      <c r="AD880" s="273"/>
      <c r="AE880" s="273"/>
      <c r="AF880" s="273"/>
      <c r="AG880" s="273"/>
      <c r="AH880" s="273"/>
      <c r="AI880" s="273"/>
      <c r="AJ880" s="273"/>
      <c r="AK880" s="273"/>
      <c r="AL880" s="273"/>
      <c r="AM880" s="273"/>
      <c r="AN880" s="273"/>
      <c r="AO880" s="273"/>
      <c r="AP880" s="273"/>
      <c r="AQ880" s="273"/>
      <c r="AR880" s="273"/>
      <c r="AS880" s="273"/>
      <c r="AT880" s="273"/>
      <c r="AU880" s="273"/>
      <c r="AV880" s="273"/>
      <c r="AW880" s="273"/>
      <c r="AX880" s="273"/>
      <c r="AY880" s="273"/>
      <c r="AZ880" s="273"/>
      <c r="BA880" s="273"/>
      <c r="BB880" s="273"/>
      <c r="BC880" s="273"/>
      <c r="BD880" s="273"/>
      <c r="BE880" s="273"/>
      <c r="BF880" s="273"/>
      <c r="BG880" s="273"/>
      <c r="BH880" s="273"/>
      <c r="BI880" s="273"/>
      <c r="BJ880" s="273"/>
      <c r="BK880" s="273"/>
      <c r="BL880" s="273"/>
      <c r="BM880" s="273"/>
      <c r="BN880" s="273"/>
      <c r="BO880" s="273"/>
      <c r="BP880" s="273"/>
      <c r="BQ880" s="273"/>
      <c r="BR880" s="273"/>
      <c r="BS880" s="273"/>
      <c r="BT880" s="273"/>
      <c r="BU880" s="273"/>
      <c r="BV880" s="273"/>
      <c r="BW880" s="273"/>
      <c r="BX880" s="273"/>
      <c r="BY880" s="273"/>
      <c r="BZ880" s="273"/>
      <c r="CA880" s="273"/>
      <c r="CB880" s="273"/>
      <c r="CC880" s="273"/>
      <c r="CD880" s="273"/>
      <c r="CE880" s="273"/>
      <c r="CF880" s="273"/>
      <c r="CG880" s="273"/>
      <c r="CH880" s="273"/>
      <c r="CI880" s="273"/>
      <c r="CJ880" s="273"/>
      <c r="CK880" s="273"/>
      <c r="CL880" s="273"/>
      <c r="CM880" s="273"/>
      <c r="CN880" s="273"/>
      <c r="CO880" s="273"/>
      <c r="CP880" s="273"/>
      <c r="CQ880" s="273"/>
      <c r="CR880" s="273"/>
      <c r="CS880" s="273"/>
      <c r="CT880" s="273"/>
      <c r="CU880" s="273"/>
      <c r="CV880" s="273"/>
      <c r="CW880" s="273"/>
      <c r="CX880" s="273"/>
      <c r="CY880" s="273"/>
      <c r="CZ880" s="273"/>
      <c r="DA880" s="273"/>
      <c r="DB880" s="273"/>
      <c r="DC880" s="273"/>
      <c r="DD880" s="273"/>
    </row>
    <row r="881" spans="1:108" s="136" customFormat="1" ht="22.5" customHeight="1">
      <c r="A881" s="43">
        <v>24</v>
      </c>
      <c r="B881" s="43"/>
      <c r="C881" s="16" t="s">
        <v>6824</v>
      </c>
      <c r="D881" s="16" t="s">
        <v>6758</v>
      </c>
      <c r="E881" s="15" t="s">
        <v>6825</v>
      </c>
      <c r="F881" s="15" t="s">
        <v>6826</v>
      </c>
      <c r="G881" s="15" t="s">
        <v>34</v>
      </c>
      <c r="H881" s="354">
        <v>8044</v>
      </c>
      <c r="I881" s="356">
        <v>0</v>
      </c>
      <c r="J881" s="356">
        <v>0</v>
      </c>
      <c r="K881" s="281" t="s">
        <v>6784</v>
      </c>
      <c r="L881" s="15" t="s">
        <v>6827</v>
      </c>
      <c r="M881" s="43"/>
      <c r="N881" s="273"/>
      <c r="O881" s="273"/>
      <c r="P881" s="273"/>
      <c r="Q881" s="273"/>
      <c r="R881" s="273"/>
      <c r="S881" s="273"/>
      <c r="T881" s="273"/>
      <c r="U881" s="273"/>
      <c r="V881" s="273"/>
      <c r="W881" s="273"/>
      <c r="X881" s="273"/>
      <c r="Y881" s="273"/>
      <c r="Z881" s="273"/>
      <c r="AA881" s="273"/>
      <c r="AB881" s="273"/>
      <c r="AC881" s="273"/>
      <c r="AD881" s="273"/>
      <c r="AE881" s="273"/>
      <c r="AF881" s="273"/>
      <c r="AG881" s="273"/>
      <c r="AH881" s="273"/>
      <c r="AI881" s="273"/>
      <c r="AJ881" s="273"/>
      <c r="AK881" s="273"/>
      <c r="AL881" s="273"/>
      <c r="AM881" s="273"/>
      <c r="AN881" s="273"/>
      <c r="AO881" s="273"/>
      <c r="AP881" s="273"/>
      <c r="AQ881" s="273"/>
      <c r="AR881" s="273"/>
      <c r="AS881" s="273"/>
      <c r="AT881" s="273"/>
      <c r="AU881" s="273"/>
      <c r="AV881" s="273"/>
      <c r="AW881" s="273"/>
      <c r="AX881" s="273"/>
      <c r="AY881" s="273"/>
      <c r="AZ881" s="273"/>
      <c r="BA881" s="273"/>
      <c r="BB881" s="273"/>
      <c r="BC881" s="273"/>
      <c r="BD881" s="273"/>
      <c r="BE881" s="273"/>
      <c r="BF881" s="273"/>
      <c r="BG881" s="273"/>
      <c r="BH881" s="273"/>
      <c r="BI881" s="273"/>
      <c r="BJ881" s="273"/>
      <c r="BK881" s="273"/>
      <c r="BL881" s="273"/>
      <c r="BM881" s="273"/>
      <c r="BN881" s="273"/>
      <c r="BO881" s="273"/>
      <c r="BP881" s="273"/>
      <c r="BQ881" s="273"/>
      <c r="BR881" s="273"/>
      <c r="BS881" s="273"/>
      <c r="BT881" s="273"/>
      <c r="BU881" s="273"/>
      <c r="BV881" s="273"/>
      <c r="BW881" s="273"/>
      <c r="BX881" s="273"/>
      <c r="BY881" s="273"/>
      <c r="BZ881" s="273"/>
      <c r="CA881" s="273"/>
      <c r="CB881" s="273"/>
      <c r="CC881" s="273"/>
      <c r="CD881" s="273"/>
      <c r="CE881" s="273"/>
      <c r="CF881" s="273"/>
      <c r="CG881" s="273"/>
      <c r="CH881" s="273"/>
      <c r="CI881" s="273"/>
      <c r="CJ881" s="273"/>
      <c r="CK881" s="273"/>
      <c r="CL881" s="273"/>
      <c r="CM881" s="273"/>
      <c r="CN881" s="273"/>
      <c r="CO881" s="273"/>
      <c r="CP881" s="273"/>
      <c r="CQ881" s="273"/>
      <c r="CR881" s="273"/>
      <c r="CS881" s="273"/>
      <c r="CT881" s="273"/>
      <c r="CU881" s="273"/>
      <c r="CV881" s="273"/>
      <c r="CW881" s="273"/>
      <c r="CX881" s="273"/>
      <c r="CY881" s="273"/>
      <c r="CZ881" s="273"/>
      <c r="DA881" s="273"/>
      <c r="DB881" s="273"/>
      <c r="DC881" s="273"/>
      <c r="DD881" s="273"/>
    </row>
    <row r="882" spans="1:108" s="136" customFormat="1" ht="22.5" customHeight="1">
      <c r="A882" s="43">
        <v>25</v>
      </c>
      <c r="B882" s="43"/>
      <c r="C882" s="16" t="s">
        <v>5719</v>
      </c>
      <c r="D882" s="16" t="s">
        <v>6758</v>
      </c>
      <c r="E882" s="15" t="s">
        <v>6825</v>
      </c>
      <c r="F882" s="15" t="s">
        <v>6828</v>
      </c>
      <c r="G882" s="15" t="s">
        <v>34</v>
      </c>
      <c r="H882" s="354">
        <v>9141</v>
      </c>
      <c r="I882" s="356">
        <v>0</v>
      </c>
      <c r="J882" s="356">
        <v>0</v>
      </c>
      <c r="K882" s="281" t="s">
        <v>6784</v>
      </c>
      <c r="L882" s="15" t="s">
        <v>6829</v>
      </c>
      <c r="M882" s="43"/>
      <c r="N882" s="273"/>
      <c r="O882" s="273"/>
      <c r="P882" s="273"/>
      <c r="Q882" s="273"/>
      <c r="R882" s="273"/>
      <c r="S882" s="273"/>
      <c r="T882" s="273"/>
      <c r="U882" s="273"/>
      <c r="V882" s="273"/>
      <c r="W882" s="273"/>
      <c r="X882" s="273"/>
      <c r="Y882" s="273"/>
      <c r="Z882" s="273"/>
      <c r="AA882" s="273"/>
      <c r="AB882" s="273"/>
      <c r="AC882" s="273"/>
      <c r="AD882" s="273"/>
      <c r="AE882" s="273"/>
      <c r="AF882" s="273"/>
      <c r="AG882" s="273"/>
      <c r="AH882" s="273"/>
      <c r="AI882" s="273"/>
      <c r="AJ882" s="273"/>
      <c r="AK882" s="273"/>
      <c r="AL882" s="273"/>
      <c r="AM882" s="273"/>
      <c r="AN882" s="273"/>
      <c r="AO882" s="273"/>
      <c r="AP882" s="273"/>
      <c r="AQ882" s="273"/>
      <c r="AR882" s="273"/>
      <c r="AS882" s="273"/>
      <c r="AT882" s="273"/>
      <c r="AU882" s="273"/>
      <c r="AV882" s="273"/>
      <c r="AW882" s="273"/>
      <c r="AX882" s="273"/>
      <c r="AY882" s="273"/>
      <c r="AZ882" s="273"/>
      <c r="BA882" s="273"/>
      <c r="BB882" s="273"/>
      <c r="BC882" s="273"/>
      <c r="BD882" s="273"/>
      <c r="BE882" s="273"/>
      <c r="BF882" s="273"/>
      <c r="BG882" s="273"/>
      <c r="BH882" s="273"/>
      <c r="BI882" s="273"/>
      <c r="BJ882" s="273"/>
      <c r="BK882" s="273"/>
      <c r="BL882" s="273"/>
      <c r="BM882" s="273"/>
      <c r="BN882" s="273"/>
      <c r="BO882" s="273"/>
      <c r="BP882" s="273"/>
      <c r="BQ882" s="273"/>
      <c r="BR882" s="273"/>
      <c r="BS882" s="273"/>
      <c r="BT882" s="273"/>
      <c r="BU882" s="273"/>
      <c r="BV882" s="273"/>
      <c r="BW882" s="273"/>
      <c r="BX882" s="273"/>
      <c r="BY882" s="273"/>
      <c r="BZ882" s="273"/>
      <c r="CA882" s="273"/>
      <c r="CB882" s="273"/>
      <c r="CC882" s="273"/>
      <c r="CD882" s="273"/>
      <c r="CE882" s="273"/>
      <c r="CF882" s="273"/>
      <c r="CG882" s="273"/>
      <c r="CH882" s="273"/>
      <c r="CI882" s="273"/>
      <c r="CJ882" s="273"/>
      <c r="CK882" s="273"/>
      <c r="CL882" s="273"/>
      <c r="CM882" s="273"/>
      <c r="CN882" s="273"/>
      <c r="CO882" s="273"/>
      <c r="CP882" s="273"/>
      <c r="CQ882" s="273"/>
      <c r="CR882" s="273"/>
      <c r="CS882" s="273"/>
      <c r="CT882" s="273"/>
      <c r="CU882" s="273"/>
      <c r="CV882" s="273"/>
      <c r="CW882" s="273"/>
      <c r="CX882" s="273"/>
      <c r="CY882" s="273"/>
      <c r="CZ882" s="273"/>
      <c r="DA882" s="273"/>
      <c r="DB882" s="273"/>
      <c r="DC882" s="273"/>
      <c r="DD882" s="273"/>
    </row>
    <row r="883" spans="1:108" s="136" customFormat="1" ht="22.5" customHeight="1">
      <c r="A883" s="43">
        <v>26</v>
      </c>
      <c r="B883" s="43"/>
      <c r="C883" s="180" t="s">
        <v>6830</v>
      </c>
      <c r="D883" s="180" t="s">
        <v>6831</v>
      </c>
      <c r="E883" s="15" t="s">
        <v>6832</v>
      </c>
      <c r="F883" s="15" t="s">
        <v>6833</v>
      </c>
      <c r="G883" s="43" t="s">
        <v>34</v>
      </c>
      <c r="H883" s="337">
        <v>24931</v>
      </c>
      <c r="I883" s="15">
        <v>0</v>
      </c>
      <c r="J883" s="15">
        <v>0</v>
      </c>
      <c r="K883" s="198">
        <v>42537</v>
      </c>
      <c r="L883" s="15" t="s">
        <v>6834</v>
      </c>
      <c r="M883" s="15"/>
      <c r="N883" s="273"/>
      <c r="O883" s="273"/>
      <c r="P883" s="273"/>
      <c r="Q883" s="273"/>
      <c r="R883" s="273"/>
      <c r="S883" s="273"/>
      <c r="T883" s="273"/>
      <c r="U883" s="273"/>
      <c r="V883" s="273"/>
      <c r="W883" s="273"/>
      <c r="X883" s="273"/>
      <c r="Y883" s="273"/>
      <c r="Z883" s="273"/>
      <c r="AA883" s="273"/>
      <c r="AB883" s="273"/>
      <c r="AC883" s="273"/>
      <c r="AD883" s="273"/>
      <c r="AE883" s="273"/>
      <c r="AF883" s="273"/>
      <c r="AG883" s="273"/>
      <c r="AH883" s="273"/>
      <c r="AI883" s="273"/>
      <c r="AJ883" s="273"/>
      <c r="AK883" s="273"/>
      <c r="AL883" s="273"/>
      <c r="AM883" s="273"/>
      <c r="AN883" s="273"/>
      <c r="AO883" s="273"/>
      <c r="AP883" s="273"/>
      <c r="AQ883" s="273"/>
      <c r="AR883" s="273"/>
      <c r="AS883" s="273"/>
      <c r="AT883" s="273"/>
      <c r="AU883" s="273"/>
      <c r="AV883" s="273"/>
      <c r="AW883" s="273"/>
      <c r="AX883" s="273"/>
      <c r="AY883" s="273"/>
      <c r="AZ883" s="273"/>
      <c r="BA883" s="273"/>
      <c r="BB883" s="273"/>
      <c r="BC883" s="273"/>
      <c r="BD883" s="273"/>
      <c r="BE883" s="273"/>
      <c r="BF883" s="273"/>
      <c r="BG883" s="273"/>
      <c r="BH883" s="273"/>
      <c r="BI883" s="273"/>
      <c r="BJ883" s="273"/>
      <c r="BK883" s="273"/>
      <c r="BL883" s="273"/>
      <c r="BM883" s="273"/>
      <c r="BN883" s="273"/>
      <c r="BO883" s="273"/>
      <c r="BP883" s="273"/>
      <c r="BQ883" s="273"/>
      <c r="BR883" s="273"/>
      <c r="BS883" s="273"/>
      <c r="BT883" s="273"/>
      <c r="BU883" s="273"/>
      <c r="BV883" s="273"/>
      <c r="BW883" s="273"/>
      <c r="BX883" s="273"/>
      <c r="BY883" s="273"/>
      <c r="BZ883" s="273"/>
      <c r="CA883" s="273"/>
      <c r="CB883" s="273"/>
      <c r="CC883" s="273"/>
      <c r="CD883" s="273"/>
      <c r="CE883" s="273"/>
      <c r="CF883" s="273"/>
      <c r="CG883" s="273"/>
      <c r="CH883" s="273"/>
      <c r="CI883" s="273"/>
      <c r="CJ883" s="273"/>
      <c r="CK883" s="273"/>
      <c r="CL883" s="273"/>
      <c r="CM883" s="273"/>
      <c r="CN883" s="273"/>
      <c r="CO883" s="273"/>
      <c r="CP883" s="273"/>
      <c r="CQ883" s="273"/>
      <c r="CR883" s="273"/>
      <c r="CS883" s="273"/>
      <c r="CT883" s="273"/>
      <c r="CU883" s="273"/>
      <c r="CV883" s="273"/>
      <c r="CW883" s="273"/>
      <c r="CX883" s="273"/>
      <c r="CY883" s="273"/>
      <c r="CZ883" s="273"/>
      <c r="DA883" s="273"/>
      <c r="DB883" s="273"/>
      <c r="DC883" s="273"/>
      <c r="DD883" s="273"/>
    </row>
    <row r="884" spans="1:108" s="136" customFormat="1" ht="22.5" customHeight="1">
      <c r="A884" s="43">
        <v>27</v>
      </c>
      <c r="B884" s="43"/>
      <c r="C884" s="180" t="s">
        <v>6835</v>
      </c>
      <c r="D884" s="180" t="s">
        <v>6831</v>
      </c>
      <c r="E884" s="43" t="s">
        <v>6836</v>
      </c>
      <c r="F884" s="43" t="s">
        <v>6837</v>
      </c>
      <c r="G884" s="15" t="s">
        <v>34</v>
      </c>
      <c r="H884" s="354">
        <v>9501</v>
      </c>
      <c r="I884" s="136">
        <v>0</v>
      </c>
      <c r="J884" s="136">
        <v>0</v>
      </c>
      <c r="K884" s="198">
        <v>42537</v>
      </c>
      <c r="L884" s="43" t="s">
        <v>6838</v>
      </c>
      <c r="M884" s="43"/>
      <c r="N884" s="273"/>
      <c r="O884" s="273"/>
      <c r="P884" s="273"/>
      <c r="Q884" s="273"/>
      <c r="R884" s="273"/>
      <c r="S884" s="273"/>
      <c r="T884" s="273"/>
      <c r="U884" s="273"/>
      <c r="V884" s="273"/>
      <c r="W884" s="273"/>
      <c r="X884" s="273"/>
      <c r="Y884" s="273"/>
      <c r="Z884" s="273"/>
      <c r="AA884" s="273"/>
      <c r="AB884" s="273"/>
      <c r="AC884" s="273"/>
      <c r="AD884" s="273"/>
      <c r="AE884" s="273"/>
      <c r="AF884" s="273"/>
      <c r="AG884" s="273"/>
      <c r="AH884" s="273"/>
      <c r="AI884" s="273"/>
      <c r="AJ884" s="273"/>
      <c r="AK884" s="273"/>
      <c r="AL884" s="273"/>
      <c r="AM884" s="273"/>
      <c r="AN884" s="273"/>
      <c r="AO884" s="273"/>
      <c r="AP884" s="273"/>
      <c r="AQ884" s="273"/>
      <c r="AR884" s="273"/>
      <c r="AS884" s="273"/>
      <c r="AT884" s="273"/>
      <c r="AU884" s="273"/>
      <c r="AV884" s="273"/>
      <c r="AW884" s="273"/>
      <c r="AX884" s="273"/>
      <c r="AY884" s="273"/>
      <c r="AZ884" s="273"/>
      <c r="BA884" s="273"/>
      <c r="BB884" s="273"/>
      <c r="BC884" s="273"/>
      <c r="BD884" s="273"/>
      <c r="BE884" s="273"/>
      <c r="BF884" s="273"/>
      <c r="BG884" s="273"/>
      <c r="BH884" s="273"/>
      <c r="BI884" s="273"/>
      <c r="BJ884" s="273"/>
      <c r="BK884" s="273"/>
      <c r="BL884" s="273"/>
      <c r="BM884" s="273"/>
      <c r="BN884" s="273"/>
      <c r="BO884" s="273"/>
      <c r="BP884" s="273"/>
      <c r="BQ884" s="273"/>
      <c r="BR884" s="273"/>
      <c r="BS884" s="273"/>
      <c r="BT884" s="273"/>
      <c r="BU884" s="273"/>
      <c r="BV884" s="273"/>
      <c r="BW884" s="273"/>
      <c r="BX884" s="273"/>
      <c r="BY884" s="273"/>
      <c r="BZ884" s="273"/>
      <c r="CA884" s="273"/>
      <c r="CB884" s="273"/>
      <c r="CC884" s="273"/>
      <c r="CD884" s="273"/>
      <c r="CE884" s="273"/>
      <c r="CF884" s="273"/>
      <c r="CG884" s="273"/>
      <c r="CH884" s="273"/>
      <c r="CI884" s="273"/>
      <c r="CJ884" s="273"/>
      <c r="CK884" s="273"/>
      <c r="CL884" s="273"/>
      <c r="CM884" s="273"/>
      <c r="CN884" s="273"/>
      <c r="CO884" s="273"/>
      <c r="CP884" s="273"/>
      <c r="CQ884" s="273"/>
      <c r="CR884" s="273"/>
      <c r="CS884" s="273"/>
      <c r="CT884" s="273"/>
      <c r="CU884" s="273"/>
      <c r="CV884" s="273"/>
      <c r="CW884" s="273"/>
      <c r="CX884" s="273"/>
      <c r="CY884" s="273"/>
      <c r="CZ884" s="273"/>
      <c r="DA884" s="273"/>
      <c r="DB884" s="273"/>
      <c r="DC884" s="273"/>
      <c r="DD884" s="273"/>
    </row>
    <row r="885" spans="1:108" s="136" customFormat="1" ht="22.5" customHeight="1">
      <c r="A885" s="43">
        <v>28</v>
      </c>
      <c r="B885" s="43"/>
      <c r="C885" s="16" t="s">
        <v>6839</v>
      </c>
      <c r="D885" s="16" t="s">
        <v>6840</v>
      </c>
      <c r="E885" s="15" t="s">
        <v>6841</v>
      </c>
      <c r="F885" s="15" t="s">
        <v>6842</v>
      </c>
      <c r="G885" s="15" t="s">
        <v>6843</v>
      </c>
      <c r="H885" s="136">
        <v>0</v>
      </c>
      <c r="I885" s="136">
        <v>0</v>
      </c>
      <c r="J885" s="354">
        <v>11000</v>
      </c>
      <c r="K885" s="281">
        <v>42537</v>
      </c>
      <c r="L885" s="15" t="s">
        <v>6844</v>
      </c>
      <c r="M885" s="43"/>
      <c r="N885" s="273"/>
      <c r="O885" s="273"/>
      <c r="P885" s="273"/>
      <c r="Q885" s="273"/>
      <c r="R885" s="273"/>
      <c r="S885" s="273"/>
      <c r="T885" s="273"/>
      <c r="U885" s="273"/>
      <c r="V885" s="273"/>
      <c r="W885" s="273"/>
      <c r="X885" s="273"/>
      <c r="Y885" s="273"/>
      <c r="Z885" s="273"/>
      <c r="AA885" s="273"/>
      <c r="AB885" s="273"/>
      <c r="AC885" s="273"/>
      <c r="AD885" s="273"/>
      <c r="AE885" s="273"/>
      <c r="AF885" s="273"/>
      <c r="AG885" s="273"/>
      <c r="AH885" s="273"/>
      <c r="AI885" s="273"/>
      <c r="AJ885" s="273"/>
      <c r="AK885" s="273"/>
      <c r="AL885" s="273"/>
      <c r="AM885" s="273"/>
      <c r="AN885" s="273"/>
      <c r="AO885" s="273"/>
      <c r="AP885" s="273"/>
      <c r="AQ885" s="273"/>
      <c r="AR885" s="273"/>
      <c r="AS885" s="273"/>
      <c r="AT885" s="273"/>
      <c r="AU885" s="273"/>
      <c r="AV885" s="273"/>
      <c r="AW885" s="273"/>
      <c r="AX885" s="273"/>
      <c r="AY885" s="273"/>
      <c r="AZ885" s="273"/>
      <c r="BA885" s="273"/>
      <c r="BB885" s="273"/>
      <c r="BC885" s="273"/>
      <c r="BD885" s="273"/>
      <c r="BE885" s="273"/>
      <c r="BF885" s="273"/>
      <c r="BG885" s="273"/>
      <c r="BH885" s="273"/>
      <c r="BI885" s="273"/>
      <c r="BJ885" s="273"/>
      <c r="BK885" s="273"/>
      <c r="BL885" s="273"/>
      <c r="BM885" s="273"/>
      <c r="BN885" s="273"/>
      <c r="BO885" s="273"/>
      <c r="BP885" s="273"/>
      <c r="BQ885" s="273"/>
      <c r="BR885" s="273"/>
      <c r="BS885" s="273"/>
      <c r="BT885" s="273"/>
      <c r="BU885" s="273"/>
      <c r="BV885" s="273"/>
      <c r="BW885" s="273"/>
      <c r="BX885" s="273"/>
      <c r="BY885" s="273"/>
      <c r="BZ885" s="273"/>
      <c r="CA885" s="273"/>
      <c r="CB885" s="273"/>
      <c r="CC885" s="273"/>
      <c r="CD885" s="273"/>
      <c r="CE885" s="273"/>
      <c r="CF885" s="273"/>
      <c r="CG885" s="273"/>
      <c r="CH885" s="273"/>
      <c r="CI885" s="273"/>
      <c r="CJ885" s="273"/>
      <c r="CK885" s="273"/>
      <c r="CL885" s="273"/>
      <c r="CM885" s="273"/>
      <c r="CN885" s="273"/>
      <c r="CO885" s="273"/>
      <c r="CP885" s="273"/>
      <c r="CQ885" s="273"/>
      <c r="CR885" s="273"/>
      <c r="CS885" s="273"/>
      <c r="CT885" s="273"/>
      <c r="CU885" s="273"/>
      <c r="CV885" s="273"/>
      <c r="CW885" s="273"/>
      <c r="CX885" s="273"/>
      <c r="CY885" s="273"/>
      <c r="CZ885" s="273"/>
      <c r="DA885" s="273"/>
      <c r="DB885" s="273"/>
      <c r="DC885" s="273"/>
      <c r="DD885" s="273"/>
    </row>
    <row r="886" spans="1:108" s="136" customFormat="1" ht="22.5" customHeight="1">
      <c r="A886" s="43">
        <v>29</v>
      </c>
      <c r="B886" s="43"/>
      <c r="C886" s="180" t="s">
        <v>6725</v>
      </c>
      <c r="D886" s="180" t="s">
        <v>6845</v>
      </c>
      <c r="E886" s="43" t="s">
        <v>6846</v>
      </c>
      <c r="F886" s="43" t="s">
        <v>6847</v>
      </c>
      <c r="G886" s="43" t="s">
        <v>34</v>
      </c>
      <c r="H886" s="354">
        <v>0</v>
      </c>
      <c r="I886" s="355">
        <v>0</v>
      </c>
      <c r="J886" s="354">
        <v>3200</v>
      </c>
      <c r="K886" s="43" t="s">
        <v>6848</v>
      </c>
      <c r="L886" s="43" t="s">
        <v>6849</v>
      </c>
      <c r="M886" s="43"/>
      <c r="N886" s="273"/>
      <c r="O886" s="273"/>
      <c r="P886" s="273"/>
      <c r="Q886" s="273"/>
      <c r="R886" s="273"/>
      <c r="S886" s="273"/>
      <c r="T886" s="273"/>
      <c r="U886" s="273"/>
      <c r="V886" s="273"/>
      <c r="W886" s="273"/>
      <c r="X886" s="273"/>
      <c r="Y886" s="273"/>
      <c r="Z886" s="273"/>
      <c r="AA886" s="273"/>
      <c r="AB886" s="273"/>
      <c r="AC886" s="273"/>
      <c r="AD886" s="273"/>
      <c r="AE886" s="273"/>
      <c r="AF886" s="273"/>
      <c r="AG886" s="273"/>
      <c r="AH886" s="273"/>
      <c r="AI886" s="273"/>
      <c r="AJ886" s="273"/>
      <c r="AK886" s="273"/>
      <c r="AL886" s="273"/>
      <c r="AM886" s="273"/>
      <c r="AN886" s="273"/>
      <c r="AO886" s="273"/>
      <c r="AP886" s="273"/>
      <c r="AQ886" s="273"/>
      <c r="AR886" s="273"/>
      <c r="AS886" s="273"/>
      <c r="AT886" s="273"/>
      <c r="AU886" s="273"/>
      <c r="AV886" s="273"/>
      <c r="AW886" s="273"/>
      <c r="AX886" s="273"/>
      <c r="AY886" s="273"/>
      <c r="AZ886" s="273"/>
      <c r="BA886" s="273"/>
      <c r="BB886" s="273"/>
      <c r="BC886" s="273"/>
      <c r="BD886" s="273"/>
      <c r="BE886" s="273"/>
      <c r="BF886" s="273"/>
      <c r="BG886" s="273"/>
      <c r="BH886" s="273"/>
      <c r="BI886" s="273"/>
      <c r="BJ886" s="273"/>
      <c r="BK886" s="273"/>
      <c r="BL886" s="273"/>
      <c r="BM886" s="273"/>
      <c r="BN886" s="273"/>
      <c r="BO886" s="273"/>
      <c r="BP886" s="273"/>
      <c r="BQ886" s="273"/>
      <c r="BR886" s="273"/>
      <c r="BS886" s="273"/>
      <c r="BT886" s="273"/>
      <c r="BU886" s="273"/>
      <c r="BV886" s="273"/>
      <c r="BW886" s="273"/>
      <c r="BX886" s="273"/>
      <c r="BY886" s="273"/>
      <c r="BZ886" s="273"/>
      <c r="CA886" s="273"/>
      <c r="CB886" s="273"/>
      <c r="CC886" s="273"/>
      <c r="CD886" s="273"/>
      <c r="CE886" s="273"/>
      <c r="CF886" s="273"/>
      <c r="CG886" s="273"/>
      <c r="CH886" s="273"/>
      <c r="CI886" s="273"/>
      <c r="CJ886" s="273"/>
      <c r="CK886" s="273"/>
      <c r="CL886" s="273"/>
      <c r="CM886" s="273"/>
      <c r="CN886" s="273"/>
      <c r="CO886" s="273"/>
      <c r="CP886" s="273"/>
      <c r="CQ886" s="273"/>
      <c r="CR886" s="273"/>
      <c r="CS886" s="273"/>
      <c r="CT886" s="273"/>
      <c r="CU886" s="273"/>
      <c r="CV886" s="273"/>
      <c r="CW886" s="273"/>
      <c r="CX886" s="273"/>
      <c r="CY886" s="273"/>
      <c r="CZ886" s="273"/>
      <c r="DA886" s="273"/>
      <c r="DB886" s="273"/>
      <c r="DC886" s="273"/>
      <c r="DD886" s="273"/>
    </row>
    <row r="887" spans="1:108" s="136" customFormat="1" ht="22.5" customHeight="1">
      <c r="A887" s="43">
        <v>30</v>
      </c>
      <c r="B887" s="43"/>
      <c r="C887" s="180" t="s">
        <v>6850</v>
      </c>
      <c r="D887" s="180" t="s">
        <v>6851</v>
      </c>
      <c r="E887" s="43" t="s">
        <v>6852</v>
      </c>
      <c r="F887" s="43" t="s">
        <v>6853</v>
      </c>
      <c r="G887" s="43" t="s">
        <v>34</v>
      </c>
      <c r="H887" s="354">
        <v>0</v>
      </c>
      <c r="I887" s="355">
        <v>0</v>
      </c>
      <c r="J887" s="354">
        <v>8450</v>
      </c>
      <c r="K887" s="43" t="s">
        <v>6848</v>
      </c>
      <c r="L887" s="43" t="s">
        <v>6854</v>
      </c>
      <c r="M887" s="43"/>
      <c r="N887" s="273"/>
      <c r="O887" s="273"/>
      <c r="P887" s="273"/>
      <c r="Q887" s="273"/>
      <c r="R887" s="273"/>
      <c r="S887" s="273"/>
      <c r="T887" s="273"/>
      <c r="U887" s="273"/>
      <c r="V887" s="273"/>
      <c r="W887" s="273"/>
      <c r="X887" s="273"/>
      <c r="Y887" s="273"/>
      <c r="Z887" s="273"/>
      <c r="AA887" s="273"/>
      <c r="AB887" s="273"/>
      <c r="AC887" s="273"/>
      <c r="AD887" s="273"/>
      <c r="AE887" s="273"/>
      <c r="AF887" s="273"/>
      <c r="AG887" s="273"/>
      <c r="AH887" s="273"/>
      <c r="AI887" s="273"/>
      <c r="AJ887" s="273"/>
      <c r="AK887" s="273"/>
      <c r="AL887" s="273"/>
      <c r="AM887" s="273"/>
      <c r="AN887" s="273"/>
      <c r="AO887" s="273"/>
      <c r="AP887" s="273"/>
      <c r="AQ887" s="273"/>
      <c r="AR887" s="273"/>
      <c r="AS887" s="273"/>
      <c r="AT887" s="273"/>
      <c r="AU887" s="273"/>
      <c r="AV887" s="273"/>
      <c r="AW887" s="273"/>
      <c r="AX887" s="273"/>
      <c r="AY887" s="273"/>
      <c r="AZ887" s="273"/>
      <c r="BA887" s="273"/>
      <c r="BB887" s="273"/>
      <c r="BC887" s="273"/>
      <c r="BD887" s="273"/>
      <c r="BE887" s="273"/>
      <c r="BF887" s="273"/>
      <c r="BG887" s="273"/>
      <c r="BH887" s="273"/>
      <c r="BI887" s="273"/>
      <c r="BJ887" s="273"/>
      <c r="BK887" s="273"/>
      <c r="BL887" s="273"/>
      <c r="BM887" s="273"/>
      <c r="BN887" s="273"/>
      <c r="BO887" s="273"/>
      <c r="BP887" s="273"/>
      <c r="BQ887" s="273"/>
      <c r="BR887" s="273"/>
      <c r="BS887" s="273"/>
      <c r="BT887" s="273"/>
      <c r="BU887" s="273"/>
      <c r="BV887" s="273"/>
      <c r="BW887" s="273"/>
      <c r="BX887" s="273"/>
      <c r="BY887" s="273"/>
      <c r="BZ887" s="273"/>
      <c r="CA887" s="273"/>
      <c r="CB887" s="273"/>
      <c r="CC887" s="273"/>
      <c r="CD887" s="273"/>
      <c r="CE887" s="273"/>
      <c r="CF887" s="273"/>
      <c r="CG887" s="273"/>
      <c r="CH887" s="273"/>
      <c r="CI887" s="273"/>
      <c r="CJ887" s="273"/>
      <c r="CK887" s="273"/>
      <c r="CL887" s="273"/>
      <c r="CM887" s="273"/>
      <c r="CN887" s="273"/>
      <c r="CO887" s="273"/>
      <c r="CP887" s="273"/>
      <c r="CQ887" s="273"/>
      <c r="CR887" s="273"/>
      <c r="CS887" s="273"/>
      <c r="CT887" s="273"/>
      <c r="CU887" s="273"/>
      <c r="CV887" s="273"/>
      <c r="CW887" s="273"/>
      <c r="CX887" s="273"/>
      <c r="CY887" s="273"/>
      <c r="CZ887" s="273"/>
      <c r="DA887" s="273"/>
      <c r="DB887" s="273"/>
      <c r="DC887" s="273"/>
      <c r="DD887" s="273"/>
    </row>
    <row r="888" spans="1:108" s="136" customFormat="1" ht="22.5" customHeight="1">
      <c r="A888" s="43">
        <v>31</v>
      </c>
      <c r="B888" s="43"/>
      <c r="C888" s="180" t="s">
        <v>6855</v>
      </c>
      <c r="D888" s="180" t="s">
        <v>6851</v>
      </c>
      <c r="E888" s="43" t="s">
        <v>6856</v>
      </c>
      <c r="F888" s="43" t="s">
        <v>6857</v>
      </c>
      <c r="G888" s="43" t="s">
        <v>34</v>
      </c>
      <c r="H888" s="354">
        <v>600</v>
      </c>
      <c r="I888" s="355">
        <v>0</v>
      </c>
      <c r="J888" s="354">
        <v>0</v>
      </c>
      <c r="K888" s="43" t="s">
        <v>6848</v>
      </c>
      <c r="L888" s="43" t="s">
        <v>6858</v>
      </c>
      <c r="M888" s="43"/>
      <c r="N888" s="273"/>
      <c r="O888" s="273"/>
      <c r="P888" s="273"/>
      <c r="Q888" s="273"/>
      <c r="R888" s="273"/>
      <c r="S888" s="273"/>
      <c r="T888" s="273"/>
      <c r="U888" s="273"/>
      <c r="V888" s="273"/>
      <c r="W888" s="273"/>
      <c r="X888" s="273"/>
      <c r="Y888" s="273"/>
      <c r="Z888" s="273"/>
      <c r="AA888" s="273"/>
      <c r="AB888" s="273"/>
      <c r="AC888" s="273"/>
      <c r="AD888" s="273"/>
      <c r="AE888" s="273"/>
      <c r="AF888" s="273"/>
      <c r="AG888" s="273"/>
      <c r="AH888" s="273"/>
      <c r="AI888" s="273"/>
      <c r="AJ888" s="273"/>
      <c r="AK888" s="273"/>
      <c r="AL888" s="273"/>
      <c r="AM888" s="273"/>
      <c r="AN888" s="273"/>
      <c r="AO888" s="273"/>
      <c r="AP888" s="273"/>
      <c r="AQ888" s="273"/>
      <c r="AR888" s="273"/>
      <c r="AS888" s="273"/>
      <c r="AT888" s="273"/>
      <c r="AU888" s="273"/>
      <c r="AV888" s="273"/>
      <c r="AW888" s="273"/>
      <c r="AX888" s="273"/>
      <c r="AY888" s="273"/>
      <c r="AZ888" s="273"/>
      <c r="BA888" s="273"/>
      <c r="BB888" s="273"/>
      <c r="BC888" s="273"/>
      <c r="BD888" s="273"/>
      <c r="BE888" s="273"/>
      <c r="BF888" s="273"/>
      <c r="BG888" s="273"/>
      <c r="BH888" s="273"/>
      <c r="BI888" s="273"/>
      <c r="BJ888" s="273"/>
      <c r="BK888" s="273"/>
      <c r="BL888" s="273"/>
      <c r="BM888" s="273"/>
      <c r="BN888" s="273"/>
      <c r="BO888" s="273"/>
      <c r="BP888" s="273"/>
      <c r="BQ888" s="273"/>
      <c r="BR888" s="273"/>
      <c r="BS888" s="273"/>
      <c r="BT888" s="273"/>
      <c r="BU888" s="273"/>
      <c r="BV888" s="273"/>
      <c r="BW888" s="273"/>
      <c r="BX888" s="273"/>
      <c r="BY888" s="273"/>
      <c r="BZ888" s="273"/>
      <c r="CA888" s="273"/>
      <c r="CB888" s="273"/>
      <c r="CC888" s="273"/>
      <c r="CD888" s="273"/>
      <c r="CE888" s="273"/>
      <c r="CF888" s="273"/>
      <c r="CG888" s="273"/>
      <c r="CH888" s="273"/>
      <c r="CI888" s="273"/>
      <c r="CJ888" s="273"/>
      <c r="CK888" s="273"/>
      <c r="CL888" s="273"/>
      <c r="CM888" s="273"/>
      <c r="CN888" s="273"/>
      <c r="CO888" s="273"/>
      <c r="CP888" s="273"/>
      <c r="CQ888" s="273"/>
      <c r="CR888" s="273"/>
      <c r="CS888" s="273"/>
      <c r="CT888" s="273"/>
      <c r="CU888" s="273"/>
      <c r="CV888" s="273"/>
      <c r="CW888" s="273"/>
      <c r="CX888" s="273"/>
      <c r="CY888" s="273"/>
      <c r="CZ888" s="273"/>
      <c r="DA888" s="273"/>
      <c r="DB888" s="273"/>
      <c r="DC888" s="273"/>
      <c r="DD888" s="273"/>
    </row>
    <row r="889" spans="1:108" s="136" customFormat="1" ht="22.5" customHeight="1">
      <c r="A889" s="43">
        <v>32</v>
      </c>
      <c r="B889" s="43"/>
      <c r="C889" s="180" t="s">
        <v>6855</v>
      </c>
      <c r="D889" s="180" t="s">
        <v>6851</v>
      </c>
      <c r="E889" s="43" t="s">
        <v>6859</v>
      </c>
      <c r="F889" s="43" t="s">
        <v>6860</v>
      </c>
      <c r="G889" s="43" t="s">
        <v>34</v>
      </c>
      <c r="H889" s="354">
        <v>2410</v>
      </c>
      <c r="I889" s="355">
        <v>0</v>
      </c>
      <c r="J889" s="354">
        <v>0</v>
      </c>
      <c r="K889" s="43" t="s">
        <v>6848</v>
      </c>
      <c r="L889" s="43" t="s">
        <v>6861</v>
      </c>
      <c r="M889" s="43"/>
      <c r="N889" s="273"/>
      <c r="O889" s="273"/>
      <c r="P889" s="273"/>
      <c r="Q889" s="273"/>
      <c r="R889" s="273"/>
      <c r="S889" s="273"/>
      <c r="T889" s="273"/>
      <c r="U889" s="273"/>
      <c r="V889" s="273"/>
      <c r="W889" s="273"/>
      <c r="X889" s="273"/>
      <c r="Y889" s="273"/>
      <c r="Z889" s="273"/>
      <c r="AA889" s="273"/>
      <c r="AB889" s="273"/>
      <c r="AC889" s="273"/>
      <c r="AD889" s="273"/>
      <c r="AE889" s="273"/>
      <c r="AF889" s="273"/>
      <c r="AG889" s="273"/>
      <c r="AH889" s="273"/>
      <c r="AI889" s="273"/>
      <c r="AJ889" s="273"/>
      <c r="AK889" s="273"/>
      <c r="AL889" s="273"/>
      <c r="AM889" s="273"/>
      <c r="AN889" s="273"/>
      <c r="AO889" s="273"/>
      <c r="AP889" s="273"/>
      <c r="AQ889" s="273"/>
      <c r="AR889" s="273"/>
      <c r="AS889" s="273"/>
      <c r="AT889" s="273"/>
      <c r="AU889" s="273"/>
      <c r="AV889" s="273"/>
      <c r="AW889" s="273"/>
      <c r="AX889" s="273"/>
      <c r="AY889" s="273"/>
      <c r="AZ889" s="273"/>
      <c r="BA889" s="273"/>
      <c r="BB889" s="273"/>
      <c r="BC889" s="273"/>
      <c r="BD889" s="273"/>
      <c r="BE889" s="273"/>
      <c r="BF889" s="273"/>
      <c r="BG889" s="273"/>
      <c r="BH889" s="273"/>
      <c r="BI889" s="273"/>
      <c r="BJ889" s="273"/>
      <c r="BK889" s="273"/>
      <c r="BL889" s="273"/>
      <c r="BM889" s="273"/>
      <c r="BN889" s="273"/>
      <c r="BO889" s="273"/>
      <c r="BP889" s="273"/>
      <c r="BQ889" s="273"/>
      <c r="BR889" s="273"/>
      <c r="BS889" s="273"/>
      <c r="BT889" s="273"/>
      <c r="BU889" s="273"/>
      <c r="BV889" s="273"/>
      <c r="BW889" s="273"/>
      <c r="BX889" s="273"/>
      <c r="BY889" s="273"/>
      <c r="BZ889" s="273"/>
      <c r="CA889" s="273"/>
      <c r="CB889" s="273"/>
      <c r="CC889" s="273"/>
      <c r="CD889" s="273"/>
      <c r="CE889" s="273"/>
      <c r="CF889" s="273"/>
      <c r="CG889" s="273"/>
      <c r="CH889" s="273"/>
      <c r="CI889" s="273"/>
      <c r="CJ889" s="273"/>
      <c r="CK889" s="273"/>
      <c r="CL889" s="273"/>
      <c r="CM889" s="273"/>
      <c r="CN889" s="273"/>
      <c r="CO889" s="273"/>
      <c r="CP889" s="273"/>
      <c r="CQ889" s="273"/>
      <c r="CR889" s="273"/>
      <c r="CS889" s="273"/>
      <c r="CT889" s="273"/>
      <c r="CU889" s="273"/>
      <c r="CV889" s="273"/>
      <c r="CW889" s="273"/>
      <c r="CX889" s="273"/>
      <c r="CY889" s="273"/>
      <c r="CZ889" s="273"/>
      <c r="DA889" s="273"/>
      <c r="DB889" s="273"/>
      <c r="DC889" s="273"/>
      <c r="DD889" s="273"/>
    </row>
    <row r="890" spans="1:108" s="136" customFormat="1" ht="22.5" customHeight="1">
      <c r="A890" s="43">
        <v>33</v>
      </c>
      <c r="B890" s="43"/>
      <c r="C890" s="180" t="s">
        <v>6855</v>
      </c>
      <c r="D890" s="180" t="s">
        <v>6851</v>
      </c>
      <c r="E890" s="43" t="s">
        <v>6862</v>
      </c>
      <c r="F890" s="43" t="s">
        <v>6863</v>
      </c>
      <c r="G890" s="43" t="s">
        <v>34</v>
      </c>
      <c r="H890" s="354">
        <v>48600</v>
      </c>
      <c r="I890" s="355">
        <v>0</v>
      </c>
      <c r="J890" s="354">
        <v>0</v>
      </c>
      <c r="K890" s="43" t="s">
        <v>6848</v>
      </c>
      <c r="L890" s="43" t="s">
        <v>6864</v>
      </c>
      <c r="M890" s="43"/>
      <c r="N890" s="273"/>
      <c r="O890" s="273"/>
      <c r="P890" s="273"/>
      <c r="Q890" s="273"/>
      <c r="R890" s="273"/>
      <c r="S890" s="273"/>
      <c r="T890" s="273"/>
      <c r="U890" s="273"/>
      <c r="V890" s="273"/>
      <c r="W890" s="273"/>
      <c r="X890" s="273"/>
      <c r="Y890" s="273"/>
      <c r="Z890" s="273"/>
      <c r="AA890" s="273"/>
      <c r="AB890" s="273"/>
      <c r="AC890" s="273"/>
      <c r="AD890" s="273"/>
      <c r="AE890" s="273"/>
      <c r="AF890" s="273"/>
      <c r="AG890" s="273"/>
      <c r="AH890" s="273"/>
      <c r="AI890" s="273"/>
      <c r="AJ890" s="273"/>
      <c r="AK890" s="273"/>
      <c r="AL890" s="273"/>
      <c r="AM890" s="273"/>
      <c r="AN890" s="273"/>
      <c r="AO890" s="273"/>
      <c r="AP890" s="273"/>
      <c r="AQ890" s="273"/>
      <c r="AR890" s="273"/>
      <c r="AS890" s="273"/>
      <c r="AT890" s="273"/>
      <c r="AU890" s="273"/>
      <c r="AV890" s="273"/>
      <c r="AW890" s="273"/>
      <c r="AX890" s="273"/>
      <c r="AY890" s="273"/>
      <c r="AZ890" s="273"/>
      <c r="BA890" s="273"/>
      <c r="BB890" s="273"/>
      <c r="BC890" s="273"/>
      <c r="BD890" s="273"/>
      <c r="BE890" s="273"/>
      <c r="BF890" s="273"/>
      <c r="BG890" s="273"/>
      <c r="BH890" s="273"/>
      <c r="BI890" s="273"/>
      <c r="BJ890" s="273"/>
      <c r="BK890" s="273"/>
      <c r="BL890" s="273"/>
      <c r="BM890" s="273"/>
      <c r="BN890" s="273"/>
      <c r="BO890" s="273"/>
      <c r="BP890" s="273"/>
      <c r="BQ890" s="273"/>
      <c r="BR890" s="273"/>
      <c r="BS890" s="273"/>
      <c r="BT890" s="273"/>
      <c r="BU890" s="273"/>
      <c r="BV890" s="273"/>
      <c r="BW890" s="273"/>
      <c r="BX890" s="273"/>
      <c r="BY890" s="273"/>
      <c r="BZ890" s="273"/>
      <c r="CA890" s="273"/>
      <c r="CB890" s="273"/>
      <c r="CC890" s="273"/>
      <c r="CD890" s="273"/>
      <c r="CE890" s="273"/>
      <c r="CF890" s="273"/>
      <c r="CG890" s="273"/>
      <c r="CH890" s="273"/>
      <c r="CI890" s="273"/>
      <c r="CJ890" s="273"/>
      <c r="CK890" s="273"/>
      <c r="CL890" s="273"/>
      <c r="CM890" s="273"/>
      <c r="CN890" s="273"/>
      <c r="CO890" s="273"/>
      <c r="CP890" s="273"/>
      <c r="CQ890" s="273"/>
      <c r="CR890" s="273"/>
      <c r="CS890" s="273"/>
      <c r="CT890" s="273"/>
      <c r="CU890" s="273"/>
      <c r="CV890" s="273"/>
      <c r="CW890" s="273"/>
      <c r="CX890" s="273"/>
      <c r="CY890" s="273"/>
      <c r="CZ890" s="273"/>
      <c r="DA890" s="273"/>
      <c r="DB890" s="273"/>
      <c r="DC890" s="273"/>
      <c r="DD890" s="273"/>
    </row>
    <row r="891" spans="1:108" s="136" customFormat="1" ht="22.5" customHeight="1">
      <c r="A891" s="43">
        <v>34</v>
      </c>
      <c r="B891" s="43"/>
      <c r="C891" s="143" t="s">
        <v>6865</v>
      </c>
      <c r="D891" s="180" t="s">
        <v>6866</v>
      </c>
      <c r="E891" s="43" t="s">
        <v>6867</v>
      </c>
      <c r="F891" s="43" t="s">
        <v>6868</v>
      </c>
      <c r="G891" s="43" t="s">
        <v>34</v>
      </c>
      <c r="H891" s="354">
        <v>700</v>
      </c>
      <c r="I891" s="355">
        <v>0</v>
      </c>
      <c r="J891" s="354">
        <v>0</v>
      </c>
      <c r="K891" s="43"/>
      <c r="L891" s="132" t="s">
        <v>6869</v>
      </c>
      <c r="M891" s="43"/>
      <c r="N891" s="273"/>
      <c r="O891" s="273"/>
      <c r="P891" s="273"/>
      <c r="Q891" s="273"/>
      <c r="R891" s="273"/>
      <c r="S891" s="273"/>
      <c r="T891" s="273"/>
      <c r="U891" s="273"/>
      <c r="V891" s="273"/>
      <c r="W891" s="273"/>
      <c r="X891" s="273"/>
      <c r="Y891" s="273"/>
      <c r="Z891" s="273"/>
      <c r="AA891" s="273"/>
      <c r="AB891" s="273"/>
      <c r="AC891" s="273"/>
      <c r="AD891" s="273"/>
      <c r="AE891" s="273"/>
      <c r="AF891" s="273"/>
      <c r="AG891" s="273"/>
      <c r="AH891" s="273"/>
      <c r="AI891" s="273"/>
      <c r="AJ891" s="273"/>
      <c r="AK891" s="273"/>
      <c r="AL891" s="273"/>
      <c r="AM891" s="273"/>
      <c r="AN891" s="273"/>
      <c r="AO891" s="273"/>
      <c r="AP891" s="273"/>
      <c r="AQ891" s="273"/>
      <c r="AR891" s="273"/>
      <c r="AS891" s="273"/>
      <c r="AT891" s="273"/>
      <c r="AU891" s="273"/>
      <c r="AV891" s="273"/>
      <c r="AW891" s="273"/>
      <c r="AX891" s="273"/>
      <c r="AY891" s="273"/>
      <c r="AZ891" s="273"/>
      <c r="BA891" s="273"/>
      <c r="BB891" s="273"/>
      <c r="BC891" s="273"/>
      <c r="BD891" s="273"/>
      <c r="BE891" s="273"/>
      <c r="BF891" s="273"/>
      <c r="BG891" s="273"/>
      <c r="BH891" s="273"/>
      <c r="BI891" s="273"/>
      <c r="BJ891" s="273"/>
      <c r="BK891" s="273"/>
      <c r="BL891" s="273"/>
      <c r="BM891" s="273"/>
      <c r="BN891" s="273"/>
      <c r="BO891" s="273"/>
      <c r="BP891" s="273"/>
      <c r="BQ891" s="273"/>
      <c r="BR891" s="273"/>
      <c r="BS891" s="273"/>
      <c r="BT891" s="273"/>
      <c r="BU891" s="273"/>
      <c r="BV891" s="273"/>
      <c r="BW891" s="273"/>
      <c r="BX891" s="273"/>
      <c r="BY891" s="273"/>
      <c r="BZ891" s="273"/>
      <c r="CA891" s="273"/>
      <c r="CB891" s="273"/>
      <c r="CC891" s="273"/>
      <c r="CD891" s="273"/>
      <c r="CE891" s="273"/>
      <c r="CF891" s="273"/>
      <c r="CG891" s="273"/>
      <c r="CH891" s="273"/>
      <c r="CI891" s="273"/>
      <c r="CJ891" s="273"/>
      <c r="CK891" s="273"/>
      <c r="CL891" s="273"/>
      <c r="CM891" s="273"/>
      <c r="CN891" s="273"/>
      <c r="CO891" s="273"/>
      <c r="CP891" s="273"/>
      <c r="CQ891" s="273"/>
      <c r="CR891" s="273"/>
      <c r="CS891" s="273"/>
      <c r="CT891" s="273"/>
      <c r="CU891" s="273"/>
      <c r="CV891" s="273"/>
      <c r="CW891" s="273"/>
      <c r="CX891" s="273"/>
      <c r="CY891" s="273"/>
      <c r="CZ891" s="273"/>
      <c r="DA891" s="273"/>
      <c r="DB891" s="273"/>
      <c r="DC891" s="273"/>
      <c r="DD891" s="273"/>
    </row>
    <row r="892" spans="1:108" s="136" customFormat="1" ht="22.5" customHeight="1">
      <c r="A892" s="43">
        <v>35</v>
      </c>
      <c r="B892" s="43"/>
      <c r="C892" s="357" t="s">
        <v>6870</v>
      </c>
      <c r="D892" s="143" t="s">
        <v>6871</v>
      </c>
      <c r="E892" s="144" t="s">
        <v>6872</v>
      </c>
      <c r="F892" s="144" t="s">
        <v>6873</v>
      </c>
      <c r="G892" s="43" t="s">
        <v>34</v>
      </c>
      <c r="H892" s="354">
        <v>7959</v>
      </c>
      <c r="I892" s="355">
        <v>0</v>
      </c>
      <c r="J892" s="354">
        <v>0</v>
      </c>
      <c r="K892" s="43"/>
      <c r="L892" s="43" t="s">
        <v>6874</v>
      </c>
      <c r="M892" s="43"/>
      <c r="N892" s="273"/>
      <c r="O892" s="273"/>
      <c r="P892" s="273"/>
      <c r="Q892" s="273"/>
      <c r="R892" s="273"/>
      <c r="S892" s="273"/>
      <c r="T892" s="273"/>
      <c r="U892" s="273"/>
      <c r="V892" s="273"/>
      <c r="W892" s="273"/>
      <c r="X892" s="273"/>
      <c r="Y892" s="273"/>
      <c r="Z892" s="273"/>
      <c r="AA892" s="273"/>
      <c r="AB892" s="273"/>
      <c r="AC892" s="273"/>
      <c r="AD892" s="273"/>
      <c r="AE892" s="273"/>
      <c r="AF892" s="273"/>
      <c r="AG892" s="273"/>
      <c r="AH892" s="273"/>
      <c r="AI892" s="273"/>
      <c r="AJ892" s="273"/>
      <c r="AK892" s="273"/>
      <c r="AL892" s="273"/>
      <c r="AM892" s="273"/>
      <c r="AN892" s="273"/>
      <c r="AO892" s="273"/>
      <c r="AP892" s="273"/>
      <c r="AQ892" s="273"/>
      <c r="AR892" s="273"/>
      <c r="AS892" s="273"/>
      <c r="AT892" s="273"/>
      <c r="AU892" s="273"/>
      <c r="AV892" s="273"/>
      <c r="AW892" s="273"/>
      <c r="AX892" s="273"/>
      <c r="AY892" s="273"/>
      <c r="AZ892" s="273"/>
      <c r="BA892" s="273"/>
      <c r="BB892" s="273"/>
      <c r="BC892" s="273"/>
      <c r="BD892" s="273"/>
      <c r="BE892" s="273"/>
      <c r="BF892" s="273"/>
      <c r="BG892" s="273"/>
      <c r="BH892" s="273"/>
      <c r="BI892" s="273"/>
      <c r="BJ892" s="273"/>
      <c r="BK892" s="273"/>
      <c r="BL892" s="273"/>
      <c r="BM892" s="273"/>
      <c r="BN892" s="273"/>
      <c r="BO892" s="273"/>
      <c r="BP892" s="273"/>
      <c r="BQ892" s="273"/>
      <c r="BR892" s="273"/>
      <c r="BS892" s="273"/>
      <c r="BT892" s="273"/>
      <c r="BU892" s="273"/>
      <c r="BV892" s="273"/>
      <c r="BW892" s="273"/>
      <c r="BX892" s="273"/>
      <c r="BY892" s="273"/>
      <c r="BZ892" s="273"/>
      <c r="CA892" s="273"/>
      <c r="CB892" s="273"/>
      <c r="CC892" s="273"/>
      <c r="CD892" s="273"/>
      <c r="CE892" s="273"/>
      <c r="CF892" s="273"/>
      <c r="CG892" s="273"/>
      <c r="CH892" s="273"/>
      <c r="CI892" s="273"/>
      <c r="CJ892" s="273"/>
      <c r="CK892" s="273"/>
      <c r="CL892" s="273"/>
      <c r="CM892" s="273"/>
      <c r="CN892" s="273"/>
      <c r="CO892" s="273"/>
      <c r="CP892" s="273"/>
      <c r="CQ892" s="273"/>
      <c r="CR892" s="273"/>
      <c r="CS892" s="273"/>
      <c r="CT892" s="273"/>
      <c r="CU892" s="273"/>
      <c r="CV892" s="273"/>
      <c r="CW892" s="273"/>
      <c r="CX892" s="273"/>
      <c r="CY892" s="273"/>
      <c r="CZ892" s="273"/>
      <c r="DA892" s="273"/>
      <c r="DB892" s="273"/>
      <c r="DC892" s="273"/>
      <c r="DD892" s="273"/>
    </row>
    <row r="893" spans="1:108" s="136" customFormat="1" ht="22.5" customHeight="1">
      <c r="A893" s="43">
        <v>36</v>
      </c>
      <c r="B893" s="43"/>
      <c r="C893" s="358" t="s">
        <v>6875</v>
      </c>
      <c r="D893" s="359" t="s">
        <v>6876</v>
      </c>
      <c r="E893" s="144" t="s">
        <v>6877</v>
      </c>
      <c r="F893" s="360" t="s">
        <v>6878</v>
      </c>
      <c r="G893" s="43" t="s">
        <v>34</v>
      </c>
      <c r="H893" s="354">
        <v>734</v>
      </c>
      <c r="I893" s="355">
        <v>0</v>
      </c>
      <c r="J893" s="354">
        <v>0</v>
      </c>
      <c r="K893" s="43"/>
      <c r="L893" s="132" t="s">
        <v>6879</v>
      </c>
      <c r="M893" s="43"/>
      <c r="N893" s="273"/>
      <c r="O893" s="273"/>
      <c r="P893" s="273"/>
      <c r="Q893" s="273"/>
      <c r="R893" s="273"/>
      <c r="S893" s="273"/>
      <c r="T893" s="273"/>
      <c r="U893" s="273"/>
      <c r="V893" s="273"/>
      <c r="W893" s="273"/>
      <c r="X893" s="273"/>
      <c r="Y893" s="273"/>
      <c r="Z893" s="273"/>
      <c r="AA893" s="273"/>
      <c r="AB893" s="273"/>
      <c r="AC893" s="273"/>
      <c r="AD893" s="273"/>
      <c r="AE893" s="273"/>
      <c r="AF893" s="273"/>
      <c r="AG893" s="273"/>
      <c r="AH893" s="273"/>
      <c r="AI893" s="273"/>
      <c r="AJ893" s="273"/>
      <c r="AK893" s="273"/>
      <c r="AL893" s="273"/>
      <c r="AM893" s="273"/>
      <c r="AN893" s="273"/>
      <c r="AO893" s="273"/>
      <c r="AP893" s="273"/>
      <c r="AQ893" s="273"/>
      <c r="AR893" s="273"/>
      <c r="AS893" s="273"/>
      <c r="AT893" s="273"/>
      <c r="AU893" s="273"/>
      <c r="AV893" s="273"/>
      <c r="AW893" s="273"/>
      <c r="AX893" s="273"/>
      <c r="AY893" s="273"/>
      <c r="AZ893" s="273"/>
      <c r="BA893" s="273"/>
      <c r="BB893" s="273"/>
      <c r="BC893" s="273"/>
      <c r="BD893" s="273"/>
      <c r="BE893" s="273"/>
      <c r="BF893" s="273"/>
      <c r="BG893" s="273"/>
      <c r="BH893" s="273"/>
      <c r="BI893" s="273"/>
      <c r="BJ893" s="273"/>
      <c r="BK893" s="273"/>
      <c r="BL893" s="273"/>
      <c r="BM893" s="273"/>
      <c r="BN893" s="273"/>
      <c r="BO893" s="273"/>
      <c r="BP893" s="273"/>
      <c r="BQ893" s="273"/>
      <c r="BR893" s="273"/>
      <c r="BS893" s="273"/>
      <c r="BT893" s="273"/>
      <c r="BU893" s="273"/>
      <c r="BV893" s="273"/>
      <c r="BW893" s="273"/>
      <c r="BX893" s="273"/>
      <c r="BY893" s="273"/>
      <c r="BZ893" s="273"/>
      <c r="CA893" s="273"/>
      <c r="CB893" s="273"/>
      <c r="CC893" s="273"/>
      <c r="CD893" s="273"/>
      <c r="CE893" s="273"/>
      <c r="CF893" s="273"/>
      <c r="CG893" s="273"/>
      <c r="CH893" s="273"/>
      <c r="CI893" s="273"/>
      <c r="CJ893" s="273"/>
      <c r="CK893" s="273"/>
      <c r="CL893" s="273"/>
      <c r="CM893" s="273"/>
      <c r="CN893" s="273"/>
      <c r="CO893" s="273"/>
      <c r="CP893" s="273"/>
      <c r="CQ893" s="273"/>
      <c r="CR893" s="273"/>
      <c r="CS893" s="273"/>
      <c r="CT893" s="273"/>
      <c r="CU893" s="273"/>
      <c r="CV893" s="273"/>
      <c r="CW893" s="273"/>
      <c r="CX893" s="273"/>
      <c r="CY893" s="273"/>
      <c r="CZ893" s="273"/>
      <c r="DA893" s="273"/>
      <c r="DB893" s="273"/>
      <c r="DC893" s="273"/>
      <c r="DD893" s="273"/>
    </row>
    <row r="894" spans="1:108" s="136" customFormat="1" ht="21" customHeight="1">
      <c r="A894" s="43">
        <v>37</v>
      </c>
      <c r="B894" s="43"/>
      <c r="C894" s="357" t="s">
        <v>6880</v>
      </c>
      <c r="D894" s="357" t="s">
        <v>6881</v>
      </c>
      <c r="E894" s="145" t="s">
        <v>6882</v>
      </c>
      <c r="F894" s="145" t="s">
        <v>6883</v>
      </c>
      <c r="G894" s="145"/>
      <c r="H894" s="339">
        <v>13852</v>
      </c>
      <c r="I894" s="355">
        <v>0</v>
      </c>
      <c r="J894" s="354">
        <v>0</v>
      </c>
      <c r="K894" s="43"/>
      <c r="L894" s="132" t="s">
        <v>6884</v>
      </c>
      <c r="M894" s="43"/>
      <c r="N894" s="273"/>
      <c r="O894" s="273"/>
      <c r="P894" s="273"/>
      <c r="Q894" s="273"/>
      <c r="R894" s="273"/>
      <c r="S894" s="273"/>
      <c r="T894" s="273"/>
      <c r="U894" s="273"/>
      <c r="V894" s="273"/>
      <c r="W894" s="273"/>
      <c r="X894" s="273"/>
      <c r="Y894" s="273"/>
      <c r="Z894" s="273"/>
      <c r="AA894" s="273"/>
      <c r="AB894" s="273"/>
      <c r="AC894" s="273"/>
      <c r="AD894" s="273"/>
      <c r="AE894" s="273"/>
      <c r="AF894" s="273"/>
      <c r="AG894" s="273"/>
      <c r="AH894" s="273"/>
      <c r="AI894" s="273"/>
      <c r="AJ894" s="273"/>
      <c r="AK894" s="273"/>
      <c r="AL894" s="273"/>
      <c r="AM894" s="273"/>
      <c r="AN894" s="273"/>
      <c r="AO894" s="273"/>
      <c r="AP894" s="273"/>
      <c r="AQ894" s="273"/>
      <c r="AR894" s="273"/>
      <c r="AS894" s="273"/>
      <c r="AT894" s="273"/>
      <c r="AU894" s="273"/>
      <c r="AV894" s="273"/>
      <c r="AW894" s="273"/>
      <c r="AX894" s="273"/>
      <c r="AY894" s="273"/>
      <c r="AZ894" s="273"/>
      <c r="BA894" s="273"/>
      <c r="BB894" s="273"/>
      <c r="BC894" s="273"/>
      <c r="BD894" s="273"/>
      <c r="BE894" s="273"/>
      <c r="BF894" s="273"/>
      <c r="BG894" s="273"/>
      <c r="BH894" s="273"/>
      <c r="BI894" s="273"/>
      <c r="BJ894" s="273"/>
      <c r="BK894" s="273"/>
      <c r="BL894" s="273"/>
      <c r="BM894" s="273"/>
      <c r="BN894" s="273"/>
      <c r="BO894" s="273"/>
      <c r="BP894" s="273"/>
      <c r="BQ894" s="273"/>
      <c r="BR894" s="273"/>
      <c r="BS894" s="273"/>
      <c r="BT894" s="273"/>
      <c r="BU894" s="273"/>
      <c r="BV894" s="273"/>
      <c r="BW894" s="273"/>
      <c r="BX894" s="273"/>
      <c r="BY894" s="273"/>
      <c r="BZ894" s="273"/>
      <c r="CA894" s="273"/>
      <c r="CB894" s="273"/>
      <c r="CC894" s="273"/>
      <c r="CD894" s="273"/>
      <c r="CE894" s="273"/>
      <c r="CF894" s="273"/>
      <c r="CG894" s="273"/>
      <c r="CH894" s="273"/>
      <c r="CI894" s="273"/>
      <c r="CJ894" s="273"/>
      <c r="CK894" s="273"/>
      <c r="CL894" s="273"/>
      <c r="CM894" s="273"/>
      <c r="CN894" s="273"/>
      <c r="CO894" s="273"/>
      <c r="CP894" s="273"/>
      <c r="CQ894" s="273"/>
      <c r="CR894" s="273"/>
      <c r="CS894" s="273"/>
      <c r="CT894" s="273"/>
      <c r="CU894" s="273"/>
      <c r="CV894" s="273"/>
      <c r="CW894" s="273"/>
      <c r="CX894" s="273"/>
      <c r="CY894" s="273"/>
      <c r="CZ894" s="273"/>
      <c r="DA894" s="273"/>
      <c r="DB894" s="273"/>
      <c r="DC894" s="273"/>
      <c r="DD894" s="273"/>
    </row>
    <row r="895" spans="1:108" s="136" customFormat="1" ht="22.5" customHeight="1">
      <c r="A895" s="43">
        <v>38</v>
      </c>
      <c r="B895" s="43"/>
      <c r="C895" s="359" t="s">
        <v>6885</v>
      </c>
      <c r="D895" s="359" t="s">
        <v>6886</v>
      </c>
      <c r="E895" s="145" t="s">
        <v>6887</v>
      </c>
      <c r="F895" s="361" t="s">
        <v>6888</v>
      </c>
      <c r="G895" s="361"/>
      <c r="H895" s="362">
        <v>16160</v>
      </c>
      <c r="I895" s="355">
        <v>0</v>
      </c>
      <c r="J895" s="354">
        <v>0</v>
      </c>
      <c r="K895" s="43"/>
      <c r="L895" s="43" t="s">
        <v>6889</v>
      </c>
      <c r="M895" s="43"/>
      <c r="N895" s="273"/>
      <c r="O895" s="273"/>
      <c r="P895" s="273"/>
      <c r="Q895" s="273"/>
      <c r="R895" s="273"/>
      <c r="S895" s="273"/>
      <c r="T895" s="273"/>
      <c r="U895" s="273"/>
      <c r="V895" s="273"/>
      <c r="W895" s="273"/>
      <c r="X895" s="273"/>
      <c r="Y895" s="273"/>
      <c r="Z895" s="273"/>
      <c r="AA895" s="273"/>
      <c r="AB895" s="273"/>
      <c r="AC895" s="273"/>
      <c r="AD895" s="273"/>
      <c r="AE895" s="273"/>
      <c r="AF895" s="273"/>
      <c r="AG895" s="273"/>
      <c r="AH895" s="273"/>
      <c r="AI895" s="273"/>
      <c r="AJ895" s="273"/>
      <c r="AK895" s="273"/>
      <c r="AL895" s="273"/>
      <c r="AM895" s="273"/>
      <c r="AN895" s="273"/>
      <c r="AO895" s="273"/>
      <c r="AP895" s="273"/>
      <c r="AQ895" s="273"/>
      <c r="AR895" s="273"/>
      <c r="AS895" s="273"/>
      <c r="AT895" s="273"/>
      <c r="AU895" s="273"/>
      <c r="AV895" s="273"/>
      <c r="AW895" s="273"/>
      <c r="AX895" s="273"/>
      <c r="AY895" s="273"/>
      <c r="AZ895" s="273"/>
      <c r="BA895" s="273"/>
      <c r="BB895" s="273"/>
      <c r="BC895" s="273"/>
      <c r="BD895" s="273"/>
      <c r="BE895" s="273"/>
      <c r="BF895" s="273"/>
      <c r="BG895" s="273"/>
      <c r="BH895" s="273"/>
      <c r="BI895" s="273"/>
      <c r="BJ895" s="273"/>
      <c r="BK895" s="273"/>
      <c r="BL895" s="273"/>
      <c r="BM895" s="273"/>
      <c r="BN895" s="273"/>
      <c r="BO895" s="273"/>
      <c r="BP895" s="273"/>
      <c r="BQ895" s="273"/>
      <c r="BR895" s="273"/>
      <c r="BS895" s="273"/>
      <c r="BT895" s="273"/>
      <c r="BU895" s="273"/>
      <c r="BV895" s="273"/>
      <c r="BW895" s="273"/>
      <c r="BX895" s="273"/>
      <c r="BY895" s="273"/>
      <c r="BZ895" s="273"/>
      <c r="CA895" s="273"/>
      <c r="CB895" s="273"/>
      <c r="CC895" s="273"/>
      <c r="CD895" s="273"/>
      <c r="CE895" s="273"/>
      <c r="CF895" s="273"/>
      <c r="CG895" s="273"/>
      <c r="CH895" s="273"/>
      <c r="CI895" s="273"/>
      <c r="CJ895" s="273"/>
      <c r="CK895" s="273"/>
      <c r="CL895" s="273"/>
      <c r="CM895" s="273"/>
      <c r="CN895" s="273"/>
      <c r="CO895" s="273"/>
      <c r="CP895" s="273"/>
      <c r="CQ895" s="273"/>
      <c r="CR895" s="273"/>
      <c r="CS895" s="273"/>
      <c r="CT895" s="273"/>
      <c r="CU895" s="273"/>
      <c r="CV895" s="273"/>
      <c r="CW895" s="273"/>
      <c r="CX895" s="273"/>
      <c r="CY895" s="273"/>
      <c r="CZ895" s="273"/>
      <c r="DA895" s="273"/>
      <c r="DB895" s="273"/>
      <c r="DC895" s="273"/>
      <c r="DD895" s="273"/>
    </row>
    <row r="896" spans="1:108" s="136" customFormat="1" ht="22.5" customHeight="1">
      <c r="A896" s="43">
        <v>39</v>
      </c>
      <c r="B896" s="43"/>
      <c r="C896" s="143" t="s">
        <v>6890</v>
      </c>
      <c r="D896" s="143" t="s">
        <v>6851</v>
      </c>
      <c r="E896" s="145" t="s">
        <v>6891</v>
      </c>
      <c r="F896" s="145" t="s">
        <v>6892</v>
      </c>
      <c r="G896" s="43" t="s">
        <v>4694</v>
      </c>
      <c r="H896" s="340">
        <v>415000</v>
      </c>
      <c r="I896" s="355">
        <v>0</v>
      </c>
      <c r="J896" s="354">
        <v>0</v>
      </c>
      <c r="K896" s="43"/>
      <c r="L896" s="134" t="s">
        <v>6893</v>
      </c>
      <c r="M896" s="43"/>
      <c r="N896" s="273"/>
      <c r="O896" s="273"/>
      <c r="P896" s="273"/>
      <c r="Q896" s="273"/>
      <c r="R896" s="273"/>
      <c r="S896" s="273"/>
      <c r="T896" s="273"/>
      <c r="U896" s="273"/>
      <c r="V896" s="273"/>
      <c r="W896" s="273"/>
      <c r="X896" s="273"/>
      <c r="Y896" s="273"/>
      <c r="Z896" s="273"/>
      <c r="AA896" s="273"/>
      <c r="AB896" s="273"/>
      <c r="AC896" s="273"/>
      <c r="AD896" s="273"/>
      <c r="AE896" s="273"/>
      <c r="AF896" s="273"/>
      <c r="AG896" s="273"/>
      <c r="AH896" s="273"/>
      <c r="AI896" s="273"/>
      <c r="AJ896" s="273"/>
      <c r="AK896" s="273"/>
      <c r="AL896" s="273"/>
      <c r="AM896" s="273"/>
      <c r="AN896" s="273"/>
      <c r="AO896" s="273"/>
      <c r="AP896" s="273"/>
      <c r="AQ896" s="273"/>
      <c r="AR896" s="273"/>
      <c r="AS896" s="273"/>
      <c r="AT896" s="273"/>
      <c r="AU896" s="273"/>
      <c r="AV896" s="273"/>
      <c r="AW896" s="273"/>
      <c r="AX896" s="273"/>
      <c r="AY896" s="273"/>
      <c r="AZ896" s="273"/>
      <c r="BA896" s="273"/>
      <c r="BB896" s="273"/>
      <c r="BC896" s="273"/>
      <c r="BD896" s="273"/>
      <c r="BE896" s="273"/>
      <c r="BF896" s="273"/>
      <c r="BG896" s="273"/>
      <c r="BH896" s="273"/>
      <c r="BI896" s="273"/>
      <c r="BJ896" s="273"/>
      <c r="BK896" s="273"/>
      <c r="BL896" s="273"/>
      <c r="BM896" s="273"/>
      <c r="BN896" s="273"/>
      <c r="BO896" s="273"/>
      <c r="BP896" s="273"/>
      <c r="BQ896" s="273"/>
      <c r="BR896" s="273"/>
      <c r="BS896" s="273"/>
      <c r="BT896" s="273"/>
      <c r="BU896" s="273"/>
      <c r="BV896" s="273"/>
      <c r="BW896" s="273"/>
      <c r="BX896" s="273"/>
      <c r="BY896" s="273"/>
      <c r="BZ896" s="273"/>
      <c r="CA896" s="273"/>
      <c r="CB896" s="273"/>
      <c r="CC896" s="273"/>
      <c r="CD896" s="273"/>
      <c r="CE896" s="273"/>
      <c r="CF896" s="273"/>
      <c r="CG896" s="273"/>
      <c r="CH896" s="273"/>
      <c r="CI896" s="273"/>
      <c r="CJ896" s="273"/>
      <c r="CK896" s="273"/>
      <c r="CL896" s="273"/>
      <c r="CM896" s="273"/>
      <c r="CN896" s="273"/>
      <c r="CO896" s="273"/>
      <c r="CP896" s="273"/>
      <c r="CQ896" s="273"/>
      <c r="CR896" s="273"/>
      <c r="CS896" s="273"/>
      <c r="CT896" s="273"/>
      <c r="CU896" s="273"/>
      <c r="CV896" s="273"/>
      <c r="CW896" s="273"/>
      <c r="CX896" s="273"/>
      <c r="CY896" s="273"/>
      <c r="CZ896" s="273"/>
      <c r="DA896" s="273"/>
      <c r="DB896" s="273"/>
      <c r="DC896" s="273"/>
      <c r="DD896" s="273"/>
    </row>
    <row r="897" spans="1:108" s="136" customFormat="1" ht="22.5" customHeight="1">
      <c r="A897" s="43">
        <v>40</v>
      </c>
      <c r="B897" s="43"/>
      <c r="C897" s="143" t="s">
        <v>6894</v>
      </c>
      <c r="D897" s="342" t="s">
        <v>6866</v>
      </c>
      <c r="E897" s="132" t="s">
        <v>6895</v>
      </c>
      <c r="F897" s="145" t="s">
        <v>6896</v>
      </c>
      <c r="G897" s="43" t="s">
        <v>4694</v>
      </c>
      <c r="H897" s="341">
        <v>281938</v>
      </c>
      <c r="I897" s="355">
        <v>0</v>
      </c>
      <c r="J897" s="354">
        <v>0</v>
      </c>
      <c r="K897" s="43"/>
      <c r="L897" s="134" t="s">
        <v>6897</v>
      </c>
      <c r="M897" s="43"/>
      <c r="N897" s="273"/>
      <c r="O897" s="273"/>
      <c r="P897" s="273"/>
      <c r="Q897" s="273"/>
      <c r="R897" s="273"/>
      <c r="S897" s="273"/>
      <c r="T897" s="273"/>
      <c r="U897" s="273"/>
      <c r="V897" s="273"/>
      <c r="W897" s="273"/>
      <c r="X897" s="273"/>
      <c r="Y897" s="273"/>
      <c r="Z897" s="273"/>
      <c r="AA897" s="273"/>
      <c r="AB897" s="273"/>
      <c r="AC897" s="273"/>
      <c r="AD897" s="273"/>
      <c r="AE897" s="273"/>
      <c r="AF897" s="273"/>
      <c r="AG897" s="273"/>
      <c r="AH897" s="273"/>
      <c r="AI897" s="273"/>
      <c r="AJ897" s="273"/>
      <c r="AK897" s="273"/>
      <c r="AL897" s="273"/>
      <c r="AM897" s="273"/>
      <c r="AN897" s="273"/>
      <c r="AO897" s="273"/>
      <c r="AP897" s="273"/>
      <c r="AQ897" s="273"/>
      <c r="AR897" s="273"/>
      <c r="AS897" s="273"/>
      <c r="AT897" s="273"/>
      <c r="AU897" s="273"/>
      <c r="AV897" s="273"/>
      <c r="AW897" s="273"/>
      <c r="AX897" s="273"/>
      <c r="AY897" s="273"/>
      <c r="AZ897" s="273"/>
      <c r="BA897" s="273"/>
      <c r="BB897" s="273"/>
      <c r="BC897" s="273"/>
      <c r="BD897" s="273"/>
      <c r="BE897" s="273"/>
      <c r="BF897" s="273"/>
      <c r="BG897" s="273"/>
      <c r="BH897" s="273"/>
      <c r="BI897" s="273"/>
      <c r="BJ897" s="273"/>
      <c r="BK897" s="273"/>
      <c r="BL897" s="273"/>
      <c r="BM897" s="273"/>
      <c r="BN897" s="273"/>
      <c r="BO897" s="273"/>
      <c r="BP897" s="273"/>
      <c r="BQ897" s="273"/>
      <c r="BR897" s="273"/>
      <c r="BS897" s="273"/>
      <c r="BT897" s="273"/>
      <c r="BU897" s="273"/>
      <c r="BV897" s="273"/>
      <c r="BW897" s="273"/>
      <c r="BX897" s="273"/>
      <c r="BY897" s="273"/>
      <c r="BZ897" s="273"/>
      <c r="CA897" s="273"/>
      <c r="CB897" s="273"/>
      <c r="CC897" s="273"/>
      <c r="CD897" s="273"/>
      <c r="CE897" s="273"/>
      <c r="CF897" s="273"/>
      <c r="CG897" s="273"/>
      <c r="CH897" s="273"/>
      <c r="CI897" s="273"/>
      <c r="CJ897" s="273"/>
      <c r="CK897" s="273"/>
      <c r="CL897" s="273"/>
      <c r="CM897" s="273"/>
      <c r="CN897" s="273"/>
      <c r="CO897" s="273"/>
      <c r="CP897" s="273"/>
      <c r="CQ897" s="273"/>
      <c r="CR897" s="273"/>
      <c r="CS897" s="273"/>
      <c r="CT897" s="273"/>
      <c r="CU897" s="273"/>
      <c r="CV897" s="273"/>
      <c r="CW897" s="273"/>
      <c r="CX897" s="273"/>
      <c r="CY897" s="273"/>
      <c r="CZ897" s="273"/>
      <c r="DA897" s="273"/>
      <c r="DB897" s="273"/>
      <c r="DC897" s="273"/>
      <c r="DD897" s="273"/>
    </row>
    <row r="898" spans="1:108" s="136" customFormat="1" ht="22.5" customHeight="1">
      <c r="A898" s="43">
        <v>41</v>
      </c>
      <c r="B898" s="43"/>
      <c r="C898" s="357" t="s">
        <v>6898</v>
      </c>
      <c r="D898" s="342" t="s">
        <v>6866</v>
      </c>
      <c r="E898" s="145" t="s">
        <v>6899</v>
      </c>
      <c r="F898" s="363" t="s">
        <v>6900</v>
      </c>
      <c r="G898" s="43" t="s">
        <v>4694</v>
      </c>
      <c r="H898" s="340">
        <v>530000</v>
      </c>
      <c r="I898" s="355">
        <v>0</v>
      </c>
      <c r="J898" s="354">
        <v>0</v>
      </c>
      <c r="K898" s="43"/>
      <c r="L898" s="134" t="s">
        <v>6901</v>
      </c>
      <c r="M898" s="43"/>
      <c r="N898" s="273"/>
      <c r="O898" s="273"/>
      <c r="P898" s="273"/>
      <c r="Q898" s="273"/>
      <c r="R898" s="273"/>
      <c r="S898" s="273"/>
      <c r="T898" s="273"/>
      <c r="U898" s="273"/>
      <c r="V898" s="273"/>
      <c r="W898" s="273"/>
      <c r="X898" s="273"/>
      <c r="Y898" s="273"/>
      <c r="Z898" s="273"/>
      <c r="AA898" s="273"/>
      <c r="AB898" s="273"/>
      <c r="AC898" s="273"/>
      <c r="AD898" s="273"/>
      <c r="AE898" s="273"/>
      <c r="AF898" s="273"/>
      <c r="AG898" s="273"/>
      <c r="AH898" s="273"/>
      <c r="AI898" s="273"/>
      <c r="AJ898" s="273"/>
      <c r="AK898" s="273"/>
      <c r="AL898" s="273"/>
      <c r="AM898" s="273"/>
      <c r="AN898" s="273"/>
      <c r="AO898" s="273"/>
      <c r="AP898" s="273"/>
      <c r="AQ898" s="273"/>
      <c r="AR898" s="273"/>
      <c r="AS898" s="273"/>
      <c r="AT898" s="273"/>
      <c r="AU898" s="273"/>
      <c r="AV898" s="273"/>
      <c r="AW898" s="273"/>
      <c r="AX898" s="273"/>
      <c r="AY898" s="273"/>
      <c r="AZ898" s="273"/>
      <c r="BA898" s="273"/>
      <c r="BB898" s="273"/>
      <c r="BC898" s="273"/>
      <c r="BD898" s="273"/>
      <c r="BE898" s="273"/>
      <c r="BF898" s="273"/>
      <c r="BG898" s="273"/>
      <c r="BH898" s="273"/>
      <c r="BI898" s="273"/>
      <c r="BJ898" s="273"/>
      <c r="BK898" s="273"/>
      <c r="BL898" s="273"/>
      <c r="BM898" s="273"/>
      <c r="BN898" s="273"/>
      <c r="BO898" s="273"/>
      <c r="BP898" s="273"/>
      <c r="BQ898" s="273"/>
      <c r="BR898" s="273"/>
      <c r="BS898" s="273"/>
      <c r="BT898" s="273"/>
      <c r="BU898" s="273"/>
      <c r="BV898" s="273"/>
      <c r="BW898" s="273"/>
      <c r="BX898" s="273"/>
      <c r="BY898" s="273"/>
      <c r="BZ898" s="273"/>
      <c r="CA898" s="273"/>
      <c r="CB898" s="273"/>
      <c r="CC898" s="273"/>
      <c r="CD898" s="273"/>
      <c r="CE898" s="273"/>
      <c r="CF898" s="273"/>
      <c r="CG898" s="273"/>
      <c r="CH898" s="273"/>
      <c r="CI898" s="273"/>
      <c r="CJ898" s="273"/>
      <c r="CK898" s="273"/>
      <c r="CL898" s="273"/>
      <c r="CM898" s="273"/>
      <c r="CN898" s="273"/>
      <c r="CO898" s="273"/>
      <c r="CP898" s="273"/>
      <c r="CQ898" s="273"/>
      <c r="CR898" s="273"/>
      <c r="CS898" s="273"/>
      <c r="CT898" s="273"/>
      <c r="CU898" s="273"/>
      <c r="CV898" s="273"/>
      <c r="CW898" s="273"/>
      <c r="CX898" s="273"/>
      <c r="CY898" s="273"/>
      <c r="CZ898" s="273"/>
      <c r="DA898" s="273"/>
      <c r="DB898" s="273"/>
      <c r="DC898" s="273"/>
      <c r="DD898" s="273"/>
    </row>
    <row r="899" spans="1:108" s="136" customFormat="1" ht="22.5" customHeight="1">
      <c r="A899" s="43">
        <v>42</v>
      </c>
      <c r="B899" s="43"/>
      <c r="C899" s="357" t="s">
        <v>6902</v>
      </c>
      <c r="D899" s="342" t="s">
        <v>6866</v>
      </c>
      <c r="E899" s="145" t="s">
        <v>6903</v>
      </c>
      <c r="F899" s="145" t="s">
        <v>6904</v>
      </c>
      <c r="G899" s="43" t="s">
        <v>4694</v>
      </c>
      <c r="H899" s="340">
        <v>42500</v>
      </c>
      <c r="I899" s="355">
        <v>0</v>
      </c>
      <c r="J899" s="354">
        <v>0</v>
      </c>
      <c r="K899" s="43"/>
      <c r="L899" s="134" t="s">
        <v>6905</v>
      </c>
      <c r="M899" s="43"/>
      <c r="N899" s="273"/>
      <c r="O899" s="273"/>
      <c r="P899" s="273"/>
      <c r="Q899" s="273"/>
      <c r="R899" s="273"/>
      <c r="S899" s="273"/>
      <c r="T899" s="273"/>
      <c r="U899" s="273"/>
      <c r="V899" s="273"/>
      <c r="W899" s="273"/>
      <c r="X899" s="273"/>
      <c r="Y899" s="273"/>
      <c r="Z899" s="273"/>
      <c r="AA899" s="273"/>
      <c r="AB899" s="273"/>
      <c r="AC899" s="273"/>
      <c r="AD899" s="273"/>
      <c r="AE899" s="273"/>
      <c r="AF899" s="273"/>
      <c r="AG899" s="273"/>
      <c r="AH899" s="273"/>
      <c r="AI899" s="273"/>
      <c r="AJ899" s="273"/>
      <c r="AK899" s="273"/>
      <c r="AL899" s="273"/>
      <c r="AM899" s="273"/>
      <c r="AN899" s="273"/>
      <c r="AO899" s="273"/>
      <c r="AP899" s="273"/>
      <c r="AQ899" s="273"/>
      <c r="AR899" s="273"/>
      <c r="AS899" s="273"/>
      <c r="AT899" s="273"/>
      <c r="AU899" s="273"/>
      <c r="AV899" s="273"/>
      <c r="AW899" s="273"/>
      <c r="AX899" s="273"/>
      <c r="AY899" s="273"/>
      <c r="AZ899" s="273"/>
      <c r="BA899" s="273"/>
      <c r="BB899" s="273"/>
      <c r="BC899" s="273"/>
      <c r="BD899" s="273"/>
      <c r="BE899" s="273"/>
      <c r="BF899" s="273"/>
      <c r="BG899" s="273"/>
      <c r="BH899" s="273"/>
      <c r="BI899" s="273"/>
      <c r="BJ899" s="273"/>
      <c r="BK899" s="273"/>
      <c r="BL899" s="273"/>
      <c r="BM899" s="273"/>
      <c r="BN899" s="273"/>
      <c r="BO899" s="273"/>
      <c r="BP899" s="273"/>
      <c r="BQ899" s="273"/>
      <c r="BR899" s="273"/>
      <c r="BS899" s="273"/>
      <c r="BT899" s="273"/>
      <c r="BU899" s="273"/>
      <c r="BV899" s="273"/>
      <c r="BW899" s="273"/>
      <c r="BX899" s="273"/>
      <c r="BY899" s="273"/>
      <c r="BZ899" s="273"/>
      <c r="CA899" s="273"/>
      <c r="CB899" s="273"/>
      <c r="CC899" s="273"/>
      <c r="CD899" s="273"/>
      <c r="CE899" s="273"/>
      <c r="CF899" s="273"/>
      <c r="CG899" s="273"/>
      <c r="CH899" s="273"/>
      <c r="CI899" s="273"/>
      <c r="CJ899" s="273"/>
      <c r="CK899" s="273"/>
      <c r="CL899" s="273"/>
      <c r="CM899" s="273"/>
      <c r="CN899" s="273"/>
      <c r="CO899" s="273"/>
      <c r="CP899" s="273"/>
      <c r="CQ899" s="273"/>
      <c r="CR899" s="273"/>
      <c r="CS899" s="273"/>
      <c r="CT899" s="273"/>
      <c r="CU899" s="273"/>
      <c r="CV899" s="273"/>
      <c r="CW899" s="273"/>
      <c r="CX899" s="273"/>
      <c r="CY899" s="273"/>
      <c r="CZ899" s="273"/>
      <c r="DA899" s="273"/>
      <c r="DB899" s="273"/>
      <c r="DC899" s="273"/>
      <c r="DD899" s="273"/>
    </row>
    <row r="900" spans="1:108" s="136" customFormat="1" ht="22.5" customHeight="1">
      <c r="A900" s="43">
        <v>43</v>
      </c>
      <c r="B900" s="43"/>
      <c r="C900" s="359" t="s">
        <v>6906</v>
      </c>
      <c r="D900" s="342" t="s">
        <v>6866</v>
      </c>
      <c r="E900" s="132" t="s">
        <v>6907</v>
      </c>
      <c r="F900" s="145" t="s">
        <v>6908</v>
      </c>
      <c r="G900" s="43" t="s">
        <v>6909</v>
      </c>
      <c r="H900" s="364">
        <v>23730</v>
      </c>
      <c r="I900" s="355">
        <v>0</v>
      </c>
      <c r="J900" s="354">
        <v>0</v>
      </c>
      <c r="K900" s="43"/>
      <c r="L900" s="134" t="s">
        <v>6910</v>
      </c>
      <c r="M900" s="43"/>
      <c r="N900" s="273"/>
      <c r="O900" s="273"/>
      <c r="P900" s="273"/>
      <c r="Q900" s="273"/>
      <c r="R900" s="273"/>
      <c r="S900" s="273"/>
      <c r="T900" s="273"/>
      <c r="U900" s="273"/>
      <c r="V900" s="273"/>
      <c r="W900" s="273"/>
      <c r="X900" s="273"/>
      <c r="Y900" s="273"/>
      <c r="Z900" s="273"/>
      <c r="AA900" s="273"/>
      <c r="AB900" s="273"/>
      <c r="AC900" s="273"/>
      <c r="AD900" s="273"/>
      <c r="AE900" s="273"/>
      <c r="AF900" s="273"/>
      <c r="AG900" s="273"/>
      <c r="AH900" s="273"/>
      <c r="AI900" s="273"/>
      <c r="AJ900" s="273"/>
      <c r="AK900" s="273"/>
      <c r="AL900" s="273"/>
      <c r="AM900" s="273"/>
      <c r="AN900" s="273"/>
      <c r="AO900" s="273"/>
      <c r="AP900" s="273"/>
      <c r="AQ900" s="273"/>
      <c r="AR900" s="273"/>
      <c r="AS900" s="273"/>
      <c r="AT900" s="273"/>
      <c r="AU900" s="273"/>
      <c r="AV900" s="273"/>
      <c r="AW900" s="273"/>
      <c r="AX900" s="273"/>
      <c r="AY900" s="273"/>
      <c r="AZ900" s="273"/>
      <c r="BA900" s="273"/>
      <c r="BB900" s="273"/>
      <c r="BC900" s="273"/>
      <c r="BD900" s="273"/>
      <c r="BE900" s="273"/>
      <c r="BF900" s="273"/>
      <c r="BG900" s="273"/>
      <c r="BH900" s="273"/>
      <c r="BI900" s="273"/>
      <c r="BJ900" s="273"/>
      <c r="BK900" s="273"/>
      <c r="BL900" s="273"/>
      <c r="BM900" s="273"/>
      <c r="BN900" s="273"/>
      <c r="BO900" s="273"/>
      <c r="BP900" s="273"/>
      <c r="BQ900" s="273"/>
      <c r="BR900" s="273"/>
      <c r="BS900" s="273"/>
      <c r="BT900" s="273"/>
      <c r="BU900" s="273"/>
      <c r="BV900" s="273"/>
      <c r="BW900" s="273"/>
      <c r="BX900" s="273"/>
      <c r="BY900" s="273"/>
      <c r="BZ900" s="273"/>
      <c r="CA900" s="273"/>
      <c r="CB900" s="273"/>
      <c r="CC900" s="273"/>
      <c r="CD900" s="273"/>
      <c r="CE900" s="273"/>
      <c r="CF900" s="273"/>
      <c r="CG900" s="273"/>
      <c r="CH900" s="273"/>
      <c r="CI900" s="273"/>
      <c r="CJ900" s="273"/>
      <c r="CK900" s="273"/>
      <c r="CL900" s="273"/>
      <c r="CM900" s="273"/>
      <c r="CN900" s="273"/>
      <c r="CO900" s="273"/>
      <c r="CP900" s="273"/>
      <c r="CQ900" s="273"/>
      <c r="CR900" s="273"/>
      <c r="CS900" s="273"/>
      <c r="CT900" s="273"/>
      <c r="CU900" s="273"/>
      <c r="CV900" s="273"/>
      <c r="CW900" s="273"/>
      <c r="CX900" s="273"/>
      <c r="CY900" s="273"/>
      <c r="CZ900" s="273"/>
      <c r="DA900" s="273"/>
      <c r="DB900" s="273"/>
      <c r="DC900" s="273"/>
      <c r="DD900" s="273"/>
    </row>
    <row r="901" spans="1:108" s="136" customFormat="1" ht="22.5" customHeight="1">
      <c r="A901" s="43">
        <v>44</v>
      </c>
      <c r="B901" s="43"/>
      <c r="C901" s="143" t="s">
        <v>6911</v>
      </c>
      <c r="D901" s="342" t="s">
        <v>6866</v>
      </c>
      <c r="E901" s="145" t="s">
        <v>6912</v>
      </c>
      <c r="F901" s="145" t="s">
        <v>6913</v>
      </c>
      <c r="G901" s="43" t="s">
        <v>6909</v>
      </c>
      <c r="H901" s="340">
        <v>28171</v>
      </c>
      <c r="I901" s="355">
        <v>0</v>
      </c>
      <c r="J901" s="354">
        <v>0</v>
      </c>
      <c r="K901" s="43"/>
      <c r="L901" s="43" t="s">
        <v>6914</v>
      </c>
      <c r="M901" s="43"/>
      <c r="N901" s="273"/>
      <c r="O901" s="273"/>
      <c r="P901" s="273"/>
      <c r="Q901" s="273"/>
      <c r="R901" s="273"/>
      <c r="S901" s="273"/>
      <c r="T901" s="273"/>
      <c r="U901" s="273"/>
      <c r="V901" s="273"/>
      <c r="W901" s="273"/>
      <c r="X901" s="273"/>
      <c r="Y901" s="273"/>
      <c r="Z901" s="273"/>
      <c r="AA901" s="273"/>
      <c r="AB901" s="273"/>
      <c r="AC901" s="273"/>
      <c r="AD901" s="273"/>
      <c r="AE901" s="273"/>
      <c r="AF901" s="273"/>
      <c r="AG901" s="273"/>
      <c r="AH901" s="273"/>
      <c r="AI901" s="273"/>
      <c r="AJ901" s="273"/>
      <c r="AK901" s="273"/>
      <c r="AL901" s="273"/>
      <c r="AM901" s="273"/>
      <c r="AN901" s="273"/>
      <c r="AO901" s="273"/>
      <c r="AP901" s="273"/>
      <c r="AQ901" s="273"/>
      <c r="AR901" s="273"/>
      <c r="AS901" s="273"/>
      <c r="AT901" s="273"/>
      <c r="AU901" s="273"/>
      <c r="AV901" s="273"/>
      <c r="AW901" s="273"/>
      <c r="AX901" s="273"/>
      <c r="AY901" s="273"/>
      <c r="AZ901" s="273"/>
      <c r="BA901" s="273"/>
      <c r="BB901" s="273"/>
      <c r="BC901" s="273"/>
      <c r="BD901" s="273"/>
      <c r="BE901" s="273"/>
      <c r="BF901" s="273"/>
      <c r="BG901" s="273"/>
      <c r="BH901" s="273"/>
      <c r="BI901" s="273"/>
      <c r="BJ901" s="273"/>
      <c r="BK901" s="273"/>
      <c r="BL901" s="273"/>
      <c r="BM901" s="273"/>
      <c r="BN901" s="273"/>
      <c r="BO901" s="273"/>
      <c r="BP901" s="273"/>
      <c r="BQ901" s="273"/>
      <c r="BR901" s="273"/>
      <c r="BS901" s="273"/>
      <c r="BT901" s="273"/>
      <c r="BU901" s="273"/>
      <c r="BV901" s="273"/>
      <c r="BW901" s="273"/>
      <c r="BX901" s="273"/>
      <c r="BY901" s="273"/>
      <c r="BZ901" s="273"/>
      <c r="CA901" s="273"/>
      <c r="CB901" s="273"/>
      <c r="CC901" s="273"/>
      <c r="CD901" s="273"/>
      <c r="CE901" s="273"/>
      <c r="CF901" s="273"/>
      <c r="CG901" s="273"/>
      <c r="CH901" s="273"/>
      <c r="CI901" s="273"/>
      <c r="CJ901" s="273"/>
      <c r="CK901" s="273"/>
      <c r="CL901" s="273"/>
      <c r="CM901" s="273"/>
      <c r="CN901" s="273"/>
      <c r="CO901" s="273"/>
      <c r="CP901" s="273"/>
      <c r="CQ901" s="273"/>
      <c r="CR901" s="273"/>
      <c r="CS901" s="273"/>
      <c r="CT901" s="273"/>
      <c r="CU901" s="273"/>
      <c r="CV901" s="273"/>
      <c r="CW901" s="273"/>
      <c r="CX901" s="273"/>
      <c r="CY901" s="273"/>
      <c r="CZ901" s="273"/>
      <c r="DA901" s="273"/>
      <c r="DB901" s="273"/>
      <c r="DC901" s="273"/>
      <c r="DD901" s="273"/>
    </row>
    <row r="902" spans="1:108" s="136" customFormat="1" ht="22.5" customHeight="1">
      <c r="A902" s="43">
        <v>45</v>
      </c>
      <c r="B902" s="43"/>
      <c r="C902" s="143" t="s">
        <v>6915</v>
      </c>
      <c r="D902" s="143" t="s">
        <v>6845</v>
      </c>
      <c r="E902" s="145" t="s">
        <v>6916</v>
      </c>
      <c r="F902" s="145" t="s">
        <v>6917</v>
      </c>
      <c r="G902" s="43" t="s">
        <v>6909</v>
      </c>
      <c r="H902" s="340">
        <v>100000</v>
      </c>
      <c r="I902" s="355">
        <v>0</v>
      </c>
      <c r="J902" s="354">
        <v>0</v>
      </c>
      <c r="K902" s="43"/>
      <c r="L902" s="134" t="s">
        <v>6918</v>
      </c>
      <c r="M902" s="43"/>
      <c r="N902" s="273"/>
      <c r="O902" s="273"/>
      <c r="P902" s="273"/>
      <c r="Q902" s="273"/>
      <c r="R902" s="273"/>
      <c r="S902" s="273"/>
      <c r="T902" s="273"/>
      <c r="U902" s="273"/>
      <c r="V902" s="273"/>
      <c r="W902" s="273"/>
      <c r="X902" s="273"/>
      <c r="Y902" s="273"/>
      <c r="Z902" s="273"/>
      <c r="AA902" s="273"/>
      <c r="AB902" s="273"/>
      <c r="AC902" s="273"/>
      <c r="AD902" s="273"/>
      <c r="AE902" s="273"/>
      <c r="AF902" s="273"/>
      <c r="AG902" s="273"/>
      <c r="AH902" s="273"/>
      <c r="AI902" s="273"/>
      <c r="AJ902" s="273"/>
      <c r="AK902" s="273"/>
      <c r="AL902" s="273"/>
      <c r="AM902" s="273"/>
      <c r="AN902" s="273"/>
      <c r="AO902" s="273"/>
      <c r="AP902" s="273"/>
      <c r="AQ902" s="273"/>
      <c r="AR902" s="273"/>
      <c r="AS902" s="273"/>
      <c r="AT902" s="273"/>
      <c r="AU902" s="273"/>
      <c r="AV902" s="273"/>
      <c r="AW902" s="273"/>
      <c r="AX902" s="273"/>
      <c r="AY902" s="273"/>
      <c r="AZ902" s="273"/>
      <c r="BA902" s="273"/>
      <c r="BB902" s="273"/>
      <c r="BC902" s="273"/>
      <c r="BD902" s="273"/>
      <c r="BE902" s="273"/>
      <c r="BF902" s="273"/>
      <c r="BG902" s="273"/>
      <c r="BH902" s="273"/>
      <c r="BI902" s="273"/>
      <c r="BJ902" s="273"/>
      <c r="BK902" s="273"/>
      <c r="BL902" s="273"/>
      <c r="BM902" s="273"/>
      <c r="BN902" s="273"/>
      <c r="BO902" s="273"/>
      <c r="BP902" s="273"/>
      <c r="BQ902" s="273"/>
      <c r="BR902" s="273"/>
      <c r="BS902" s="273"/>
      <c r="BT902" s="273"/>
      <c r="BU902" s="273"/>
      <c r="BV902" s="273"/>
      <c r="BW902" s="273"/>
      <c r="BX902" s="273"/>
      <c r="BY902" s="273"/>
      <c r="BZ902" s="273"/>
      <c r="CA902" s="273"/>
      <c r="CB902" s="273"/>
      <c r="CC902" s="273"/>
      <c r="CD902" s="273"/>
      <c r="CE902" s="273"/>
      <c r="CF902" s="273"/>
      <c r="CG902" s="273"/>
      <c r="CH902" s="273"/>
      <c r="CI902" s="273"/>
      <c r="CJ902" s="273"/>
      <c r="CK902" s="273"/>
      <c r="CL902" s="273"/>
      <c r="CM902" s="273"/>
      <c r="CN902" s="273"/>
      <c r="CO902" s="273"/>
      <c r="CP902" s="273"/>
      <c r="CQ902" s="273"/>
      <c r="CR902" s="273"/>
      <c r="CS902" s="273"/>
      <c r="CT902" s="273"/>
      <c r="CU902" s="273"/>
      <c r="CV902" s="273"/>
      <c r="CW902" s="273"/>
      <c r="CX902" s="273"/>
      <c r="CY902" s="273"/>
      <c r="CZ902" s="273"/>
      <c r="DA902" s="273"/>
      <c r="DB902" s="273"/>
      <c r="DC902" s="273"/>
      <c r="DD902" s="273"/>
    </row>
    <row r="903" spans="1:108" s="136" customFormat="1" ht="22.5" customHeight="1">
      <c r="A903" s="43">
        <v>46</v>
      </c>
      <c r="B903" s="43"/>
      <c r="C903" s="143" t="s">
        <v>6919</v>
      </c>
      <c r="D903" s="143" t="s">
        <v>6851</v>
      </c>
      <c r="E903" s="132" t="s">
        <v>6920</v>
      </c>
      <c r="F903" s="145" t="s">
        <v>6921</v>
      </c>
      <c r="G903" s="43" t="s">
        <v>34</v>
      </c>
      <c r="H903" s="340">
        <v>3000</v>
      </c>
      <c r="I903" s="355">
        <v>0</v>
      </c>
      <c r="J903" s="354">
        <v>0</v>
      </c>
      <c r="K903" s="43"/>
      <c r="L903" s="365" t="s">
        <v>6864</v>
      </c>
      <c r="M903" s="43"/>
      <c r="N903" s="273"/>
      <c r="O903" s="273"/>
      <c r="P903" s="273"/>
      <c r="Q903" s="273"/>
      <c r="R903" s="273"/>
      <c r="S903" s="273"/>
      <c r="T903" s="273"/>
      <c r="U903" s="273"/>
      <c r="V903" s="273"/>
      <c r="W903" s="273"/>
      <c r="X903" s="273"/>
      <c r="Y903" s="273"/>
      <c r="Z903" s="273"/>
      <c r="AA903" s="273"/>
      <c r="AB903" s="273"/>
      <c r="AC903" s="273"/>
      <c r="AD903" s="273"/>
      <c r="AE903" s="273"/>
      <c r="AF903" s="273"/>
      <c r="AG903" s="273"/>
      <c r="AH903" s="273"/>
      <c r="AI903" s="273"/>
      <c r="AJ903" s="273"/>
      <c r="AK903" s="273"/>
      <c r="AL903" s="273"/>
      <c r="AM903" s="273"/>
      <c r="AN903" s="273"/>
      <c r="AO903" s="273"/>
      <c r="AP903" s="273"/>
      <c r="AQ903" s="273"/>
      <c r="AR903" s="273"/>
      <c r="AS903" s="273"/>
      <c r="AT903" s="273"/>
      <c r="AU903" s="273"/>
      <c r="AV903" s="273"/>
      <c r="AW903" s="273"/>
      <c r="AX903" s="273"/>
      <c r="AY903" s="273"/>
      <c r="AZ903" s="273"/>
      <c r="BA903" s="273"/>
      <c r="BB903" s="273"/>
      <c r="BC903" s="273"/>
      <c r="BD903" s="273"/>
      <c r="BE903" s="273"/>
      <c r="BF903" s="273"/>
      <c r="BG903" s="273"/>
      <c r="BH903" s="273"/>
      <c r="BI903" s="273"/>
      <c r="BJ903" s="273"/>
      <c r="BK903" s="273"/>
      <c r="BL903" s="273"/>
      <c r="BM903" s="273"/>
      <c r="BN903" s="273"/>
      <c r="BO903" s="273"/>
      <c r="BP903" s="273"/>
      <c r="BQ903" s="273"/>
      <c r="BR903" s="273"/>
      <c r="BS903" s="273"/>
      <c r="BT903" s="273"/>
      <c r="BU903" s="273"/>
      <c r="BV903" s="273"/>
      <c r="BW903" s="273"/>
      <c r="BX903" s="273"/>
      <c r="BY903" s="273"/>
      <c r="BZ903" s="273"/>
      <c r="CA903" s="273"/>
      <c r="CB903" s="273"/>
      <c r="CC903" s="273"/>
      <c r="CD903" s="273"/>
      <c r="CE903" s="273"/>
      <c r="CF903" s="273"/>
      <c r="CG903" s="273"/>
      <c r="CH903" s="273"/>
      <c r="CI903" s="273"/>
      <c r="CJ903" s="273"/>
      <c r="CK903" s="273"/>
      <c r="CL903" s="273"/>
      <c r="CM903" s="273"/>
      <c r="CN903" s="273"/>
      <c r="CO903" s="273"/>
      <c r="CP903" s="273"/>
      <c r="CQ903" s="273"/>
      <c r="CR903" s="273"/>
      <c r="CS903" s="273"/>
      <c r="CT903" s="273"/>
      <c r="CU903" s="273"/>
      <c r="CV903" s="273"/>
      <c r="CW903" s="273"/>
      <c r="CX903" s="273"/>
      <c r="CY903" s="273"/>
      <c r="CZ903" s="273"/>
      <c r="DA903" s="273"/>
      <c r="DB903" s="273"/>
      <c r="DC903" s="273"/>
      <c r="DD903" s="273"/>
    </row>
    <row r="904" spans="1:108" s="136" customFormat="1" ht="22.5" customHeight="1">
      <c r="A904" s="43">
        <v>47</v>
      </c>
      <c r="B904" s="43"/>
      <c r="C904" s="161" t="s">
        <v>6766</v>
      </c>
      <c r="D904" s="161" t="s">
        <v>6740</v>
      </c>
      <c r="E904" s="43" t="s">
        <v>6922</v>
      </c>
      <c r="F904" s="365" t="s">
        <v>6923</v>
      </c>
      <c r="G904" s="43"/>
      <c r="H904" s="340">
        <v>6350410</v>
      </c>
      <c r="I904" s="355">
        <v>0</v>
      </c>
      <c r="J904" s="354">
        <v>0</v>
      </c>
      <c r="K904" s="43"/>
      <c r="L904" s="134" t="s">
        <v>6924</v>
      </c>
      <c r="M904" s="43"/>
      <c r="N904" s="273"/>
      <c r="O904" s="273"/>
      <c r="P904" s="273"/>
      <c r="Q904" s="273"/>
      <c r="R904" s="273"/>
      <c r="S904" s="273"/>
      <c r="T904" s="273"/>
      <c r="U904" s="273"/>
      <c r="V904" s="273"/>
      <c r="W904" s="273"/>
      <c r="X904" s="273"/>
      <c r="Y904" s="273"/>
      <c r="Z904" s="273"/>
      <c r="AA904" s="273"/>
      <c r="AB904" s="273"/>
      <c r="AC904" s="273"/>
      <c r="AD904" s="273"/>
      <c r="AE904" s="273"/>
      <c r="AF904" s="273"/>
      <c r="AG904" s="273"/>
      <c r="AH904" s="273"/>
      <c r="AI904" s="273"/>
      <c r="AJ904" s="273"/>
      <c r="AK904" s="273"/>
      <c r="AL904" s="273"/>
      <c r="AM904" s="273"/>
      <c r="AN904" s="273"/>
      <c r="AO904" s="273"/>
      <c r="AP904" s="273"/>
      <c r="AQ904" s="273"/>
      <c r="AR904" s="273"/>
      <c r="AS904" s="273"/>
      <c r="AT904" s="273"/>
      <c r="AU904" s="273"/>
      <c r="AV904" s="273"/>
      <c r="AW904" s="273"/>
      <c r="AX904" s="273"/>
      <c r="AY904" s="273"/>
      <c r="AZ904" s="273"/>
      <c r="BA904" s="273"/>
      <c r="BB904" s="273"/>
      <c r="BC904" s="273"/>
      <c r="BD904" s="273"/>
      <c r="BE904" s="273"/>
      <c r="BF904" s="273"/>
      <c r="BG904" s="273"/>
      <c r="BH904" s="273"/>
      <c r="BI904" s="273"/>
      <c r="BJ904" s="273"/>
      <c r="BK904" s="273"/>
      <c r="BL904" s="273"/>
      <c r="BM904" s="273"/>
      <c r="BN904" s="273"/>
      <c r="BO904" s="273"/>
      <c r="BP904" s="273"/>
      <c r="BQ904" s="273"/>
      <c r="BR904" s="273"/>
      <c r="BS904" s="273"/>
      <c r="BT904" s="273"/>
      <c r="BU904" s="273"/>
      <c r="BV904" s="273"/>
      <c r="BW904" s="273"/>
      <c r="BX904" s="273"/>
      <c r="BY904" s="273"/>
      <c r="BZ904" s="273"/>
      <c r="CA904" s="273"/>
      <c r="CB904" s="273"/>
      <c r="CC904" s="273"/>
      <c r="CD904" s="273"/>
      <c r="CE904" s="273"/>
      <c r="CF904" s="273"/>
      <c r="CG904" s="273"/>
      <c r="CH904" s="273"/>
      <c r="CI904" s="273"/>
      <c r="CJ904" s="273"/>
      <c r="CK904" s="273"/>
      <c r="CL904" s="273"/>
      <c r="CM904" s="273"/>
      <c r="CN904" s="273"/>
      <c r="CO904" s="273"/>
      <c r="CP904" s="273"/>
      <c r="CQ904" s="273"/>
      <c r="CR904" s="273"/>
      <c r="CS904" s="273"/>
      <c r="CT904" s="273"/>
      <c r="CU904" s="273"/>
      <c r="CV904" s="273"/>
      <c r="CW904" s="273"/>
      <c r="CX904" s="273"/>
      <c r="CY904" s="273"/>
      <c r="CZ904" s="273"/>
      <c r="DA904" s="273"/>
      <c r="DB904" s="273"/>
      <c r="DC904" s="273"/>
      <c r="DD904" s="273"/>
    </row>
    <row r="905" spans="1:108" s="136" customFormat="1" ht="22.5" customHeight="1">
      <c r="A905" s="43">
        <v>48</v>
      </c>
      <c r="B905" s="43"/>
      <c r="C905" s="357" t="s">
        <v>6880</v>
      </c>
      <c r="D905" s="357" t="s">
        <v>6925</v>
      </c>
      <c r="E905" s="145" t="s">
        <v>6882</v>
      </c>
      <c r="F905" s="363" t="s">
        <v>6926</v>
      </c>
      <c r="G905" s="43" t="s">
        <v>674</v>
      </c>
      <c r="H905" s="340">
        <v>120000</v>
      </c>
      <c r="I905" s="355">
        <v>0</v>
      </c>
      <c r="J905" s="354">
        <v>0</v>
      </c>
      <c r="K905" s="43"/>
      <c r="L905" s="134" t="s">
        <v>6927</v>
      </c>
      <c r="M905" s="43"/>
      <c r="N905" s="273"/>
      <c r="O905" s="273"/>
      <c r="P905" s="273"/>
      <c r="Q905" s="273"/>
      <c r="R905" s="273"/>
      <c r="S905" s="273"/>
      <c r="T905" s="273"/>
      <c r="U905" s="273"/>
      <c r="V905" s="273"/>
      <c r="W905" s="273"/>
      <c r="X905" s="273"/>
      <c r="Y905" s="273"/>
      <c r="Z905" s="273"/>
      <c r="AA905" s="273"/>
      <c r="AB905" s="273"/>
      <c r="AC905" s="273"/>
      <c r="AD905" s="273"/>
      <c r="AE905" s="273"/>
      <c r="AF905" s="273"/>
      <c r="AG905" s="273"/>
      <c r="AH905" s="273"/>
      <c r="AI905" s="273"/>
      <c r="AJ905" s="273"/>
      <c r="AK905" s="273"/>
      <c r="AL905" s="273"/>
      <c r="AM905" s="273"/>
      <c r="AN905" s="273"/>
      <c r="AO905" s="273"/>
      <c r="AP905" s="273"/>
      <c r="AQ905" s="273"/>
      <c r="AR905" s="273"/>
      <c r="AS905" s="273"/>
      <c r="AT905" s="273"/>
      <c r="AU905" s="273"/>
      <c r="AV905" s="273"/>
      <c r="AW905" s="273"/>
      <c r="AX905" s="273"/>
      <c r="AY905" s="273"/>
      <c r="AZ905" s="273"/>
      <c r="BA905" s="273"/>
      <c r="BB905" s="273"/>
      <c r="BC905" s="273"/>
      <c r="BD905" s="273"/>
      <c r="BE905" s="273"/>
      <c r="BF905" s="273"/>
      <c r="BG905" s="273"/>
      <c r="BH905" s="273"/>
      <c r="BI905" s="273"/>
      <c r="BJ905" s="273"/>
      <c r="BK905" s="273"/>
      <c r="BL905" s="273"/>
      <c r="BM905" s="273"/>
      <c r="BN905" s="273"/>
      <c r="BO905" s="273"/>
      <c r="BP905" s="273"/>
      <c r="BQ905" s="273"/>
      <c r="BR905" s="273"/>
      <c r="BS905" s="273"/>
      <c r="BT905" s="273"/>
      <c r="BU905" s="273"/>
      <c r="BV905" s="273"/>
      <c r="BW905" s="273"/>
      <c r="BX905" s="273"/>
      <c r="BY905" s="273"/>
      <c r="BZ905" s="273"/>
      <c r="CA905" s="273"/>
      <c r="CB905" s="273"/>
      <c r="CC905" s="273"/>
      <c r="CD905" s="273"/>
      <c r="CE905" s="273"/>
      <c r="CF905" s="273"/>
      <c r="CG905" s="273"/>
      <c r="CH905" s="273"/>
      <c r="CI905" s="273"/>
      <c r="CJ905" s="273"/>
      <c r="CK905" s="273"/>
      <c r="CL905" s="273"/>
      <c r="CM905" s="273"/>
      <c r="CN905" s="273"/>
      <c r="CO905" s="273"/>
      <c r="CP905" s="273"/>
      <c r="CQ905" s="273"/>
      <c r="CR905" s="273"/>
      <c r="CS905" s="273"/>
      <c r="CT905" s="273"/>
      <c r="CU905" s="273"/>
      <c r="CV905" s="273"/>
      <c r="CW905" s="273"/>
      <c r="CX905" s="273"/>
      <c r="CY905" s="273"/>
      <c r="CZ905" s="273"/>
      <c r="DA905" s="273"/>
      <c r="DB905" s="273"/>
      <c r="DC905" s="273"/>
      <c r="DD905" s="273"/>
    </row>
    <row r="906" spans="1:108" s="136" customFormat="1" ht="22.5" customHeight="1">
      <c r="A906" s="43">
        <v>49</v>
      </c>
      <c r="B906" s="43"/>
      <c r="C906" s="334" t="s">
        <v>6928</v>
      </c>
      <c r="D906" s="342" t="s">
        <v>6929</v>
      </c>
      <c r="E906" s="145" t="s">
        <v>6930</v>
      </c>
      <c r="F906" s="145" t="s">
        <v>6931</v>
      </c>
      <c r="G906" s="43" t="s">
        <v>4167</v>
      </c>
      <c r="H906" s="340">
        <v>27000</v>
      </c>
      <c r="I906" s="355">
        <v>0</v>
      </c>
      <c r="J906" s="354">
        <v>0</v>
      </c>
      <c r="K906" s="43"/>
      <c r="L906" s="134" t="s">
        <v>6932</v>
      </c>
      <c r="M906" s="43"/>
      <c r="N906" s="273"/>
      <c r="O906" s="273"/>
      <c r="P906" s="273"/>
      <c r="Q906" s="273"/>
      <c r="R906" s="273"/>
      <c r="S906" s="273"/>
      <c r="T906" s="273"/>
      <c r="U906" s="273"/>
      <c r="V906" s="273"/>
      <c r="W906" s="273"/>
      <c r="X906" s="273"/>
      <c r="Y906" s="273"/>
      <c r="Z906" s="273"/>
      <c r="AA906" s="273"/>
      <c r="AB906" s="273"/>
      <c r="AC906" s="273"/>
      <c r="AD906" s="273"/>
      <c r="AE906" s="273"/>
      <c r="AF906" s="273"/>
      <c r="AG906" s="273"/>
      <c r="AH906" s="273"/>
      <c r="AI906" s="273"/>
      <c r="AJ906" s="273"/>
      <c r="AK906" s="273"/>
      <c r="AL906" s="273"/>
      <c r="AM906" s="273"/>
      <c r="AN906" s="273"/>
      <c r="AO906" s="273"/>
      <c r="AP906" s="273"/>
      <c r="AQ906" s="273"/>
      <c r="AR906" s="273"/>
      <c r="AS906" s="273"/>
      <c r="AT906" s="273"/>
      <c r="AU906" s="273"/>
      <c r="AV906" s="273"/>
      <c r="AW906" s="273"/>
      <c r="AX906" s="273"/>
      <c r="AY906" s="273"/>
      <c r="AZ906" s="273"/>
      <c r="BA906" s="273"/>
      <c r="BB906" s="273"/>
      <c r="BC906" s="273"/>
      <c r="BD906" s="273"/>
      <c r="BE906" s="273"/>
      <c r="BF906" s="273"/>
      <c r="BG906" s="273"/>
      <c r="BH906" s="273"/>
      <c r="BI906" s="273"/>
      <c r="BJ906" s="273"/>
      <c r="BK906" s="273"/>
      <c r="BL906" s="273"/>
      <c r="BM906" s="273"/>
      <c r="BN906" s="273"/>
      <c r="BO906" s="273"/>
      <c r="BP906" s="273"/>
      <c r="BQ906" s="273"/>
      <c r="BR906" s="273"/>
      <c r="BS906" s="273"/>
      <c r="BT906" s="273"/>
      <c r="BU906" s="273"/>
      <c r="BV906" s="273"/>
      <c r="BW906" s="273"/>
      <c r="BX906" s="273"/>
      <c r="BY906" s="273"/>
      <c r="BZ906" s="273"/>
      <c r="CA906" s="273"/>
      <c r="CB906" s="273"/>
      <c r="CC906" s="273"/>
      <c r="CD906" s="273"/>
      <c r="CE906" s="273"/>
      <c r="CF906" s="273"/>
      <c r="CG906" s="273"/>
      <c r="CH906" s="273"/>
      <c r="CI906" s="273"/>
      <c r="CJ906" s="273"/>
      <c r="CK906" s="273"/>
      <c r="CL906" s="273"/>
      <c r="CM906" s="273"/>
      <c r="CN906" s="273"/>
      <c r="CO906" s="273"/>
      <c r="CP906" s="273"/>
      <c r="CQ906" s="273"/>
      <c r="CR906" s="273"/>
      <c r="CS906" s="273"/>
      <c r="CT906" s="273"/>
      <c r="CU906" s="273"/>
      <c r="CV906" s="273"/>
      <c r="CW906" s="273"/>
      <c r="CX906" s="273"/>
      <c r="CY906" s="273"/>
      <c r="CZ906" s="273"/>
      <c r="DA906" s="273"/>
      <c r="DB906" s="273"/>
      <c r="DC906" s="273"/>
      <c r="DD906" s="273"/>
    </row>
    <row r="907" spans="1:108" s="136" customFormat="1" ht="27" customHeight="1">
      <c r="A907" s="43">
        <v>50</v>
      </c>
      <c r="B907" s="43"/>
      <c r="C907" s="343" t="s">
        <v>6933</v>
      </c>
      <c r="D907" s="343" t="s">
        <v>6934</v>
      </c>
      <c r="E907" s="145" t="s">
        <v>6935</v>
      </c>
      <c r="F907" s="366" t="s">
        <v>6936</v>
      </c>
      <c r="G907" s="43" t="s">
        <v>6909</v>
      </c>
      <c r="H907" s="367">
        <v>390421</v>
      </c>
      <c r="I907" s="355">
        <v>0</v>
      </c>
      <c r="J907" s="354">
        <v>0</v>
      </c>
      <c r="K907" s="43"/>
      <c r="L907" s="134" t="s">
        <v>6937</v>
      </c>
      <c r="M907" s="43"/>
      <c r="N907" s="273"/>
      <c r="O907" s="273"/>
      <c r="P907" s="273"/>
      <c r="Q907" s="273"/>
      <c r="R907" s="273"/>
      <c r="S907" s="273"/>
      <c r="T907" s="273"/>
      <c r="U907" s="273"/>
      <c r="V907" s="273"/>
      <c r="W907" s="273"/>
      <c r="X907" s="273"/>
      <c r="Y907" s="273"/>
      <c r="Z907" s="273"/>
      <c r="AA907" s="273"/>
      <c r="AB907" s="273"/>
      <c r="AC907" s="273"/>
      <c r="AD907" s="273"/>
      <c r="AE907" s="273"/>
      <c r="AF907" s="273"/>
      <c r="AG907" s="273"/>
      <c r="AH907" s="273"/>
      <c r="AI907" s="273"/>
      <c r="AJ907" s="273"/>
      <c r="AK907" s="273"/>
      <c r="AL907" s="273"/>
      <c r="AM907" s="273"/>
      <c r="AN907" s="273"/>
      <c r="AO907" s="273"/>
      <c r="AP907" s="273"/>
      <c r="AQ907" s="273"/>
      <c r="AR907" s="273"/>
      <c r="AS907" s="273"/>
      <c r="AT907" s="273"/>
      <c r="AU907" s="273"/>
      <c r="AV907" s="273"/>
      <c r="AW907" s="273"/>
      <c r="AX907" s="273"/>
      <c r="AY907" s="273"/>
      <c r="AZ907" s="273"/>
      <c r="BA907" s="273"/>
      <c r="BB907" s="273"/>
      <c r="BC907" s="273"/>
      <c r="BD907" s="273"/>
      <c r="BE907" s="273"/>
      <c r="BF907" s="273"/>
      <c r="BG907" s="273"/>
      <c r="BH907" s="273"/>
      <c r="BI907" s="273"/>
      <c r="BJ907" s="273"/>
      <c r="BK907" s="273"/>
      <c r="BL907" s="273"/>
      <c r="BM907" s="273"/>
      <c r="BN907" s="273"/>
      <c r="BO907" s="273"/>
      <c r="BP907" s="273"/>
      <c r="BQ907" s="273"/>
      <c r="BR907" s="273"/>
      <c r="BS907" s="273"/>
      <c r="BT907" s="273"/>
      <c r="BU907" s="273"/>
      <c r="BV907" s="273"/>
      <c r="BW907" s="273"/>
      <c r="BX907" s="273"/>
      <c r="BY907" s="273"/>
      <c r="BZ907" s="273"/>
      <c r="CA907" s="273"/>
      <c r="CB907" s="273"/>
      <c r="CC907" s="273"/>
      <c r="CD907" s="273"/>
      <c r="CE907" s="273"/>
      <c r="CF907" s="273"/>
      <c r="CG907" s="273"/>
      <c r="CH907" s="273"/>
      <c r="CI907" s="273"/>
      <c r="CJ907" s="273"/>
      <c r="CK907" s="273"/>
      <c r="CL907" s="273"/>
      <c r="CM907" s="273"/>
      <c r="CN907" s="273"/>
      <c r="CO907" s="273"/>
      <c r="CP907" s="273"/>
      <c r="CQ907" s="273"/>
      <c r="CR907" s="273"/>
      <c r="CS907" s="273"/>
      <c r="CT907" s="273"/>
      <c r="CU907" s="273"/>
      <c r="CV907" s="273"/>
      <c r="CW907" s="273"/>
      <c r="CX907" s="273"/>
      <c r="CY907" s="273"/>
      <c r="CZ907" s="273"/>
      <c r="DA907" s="273"/>
      <c r="DB907" s="273"/>
      <c r="DC907" s="273"/>
      <c r="DD907" s="273"/>
    </row>
    <row r="908" spans="1:108" s="136" customFormat="1" ht="27" customHeight="1">
      <c r="A908" s="43">
        <v>51</v>
      </c>
      <c r="B908" s="43"/>
      <c r="C908" s="344" t="s">
        <v>6938</v>
      </c>
      <c r="D908" s="343" t="s">
        <v>6740</v>
      </c>
      <c r="E908" s="145" t="s">
        <v>6939</v>
      </c>
      <c r="F908" s="144" t="s">
        <v>6940</v>
      </c>
      <c r="G908" s="144" t="s">
        <v>34</v>
      </c>
      <c r="H908" s="355">
        <v>61380</v>
      </c>
      <c r="I908" s="355">
        <v>0</v>
      </c>
      <c r="J908" s="145">
        <v>0</v>
      </c>
      <c r="K908" s="43"/>
      <c r="L908" s="132" t="s">
        <v>6941</v>
      </c>
      <c r="M908" s="43"/>
      <c r="N908" s="273"/>
      <c r="O908" s="273"/>
      <c r="P908" s="273"/>
      <c r="Q908" s="273"/>
      <c r="R908" s="273"/>
      <c r="S908" s="273"/>
      <c r="T908" s="273"/>
      <c r="U908" s="273"/>
      <c r="V908" s="273"/>
      <c r="W908" s="273"/>
      <c r="X908" s="273"/>
      <c r="Y908" s="273"/>
      <c r="Z908" s="273"/>
      <c r="AA908" s="273"/>
      <c r="AB908" s="273"/>
      <c r="AC908" s="273"/>
      <c r="AD908" s="273"/>
      <c r="AE908" s="273"/>
      <c r="AF908" s="273"/>
      <c r="AG908" s="273"/>
      <c r="AH908" s="273"/>
      <c r="AI908" s="273"/>
      <c r="AJ908" s="273"/>
      <c r="AK908" s="273"/>
      <c r="AL908" s="273"/>
      <c r="AM908" s="273"/>
      <c r="AN908" s="273"/>
      <c r="AO908" s="273"/>
      <c r="AP908" s="273"/>
      <c r="AQ908" s="273"/>
      <c r="AR908" s="273"/>
      <c r="AS908" s="273"/>
      <c r="AT908" s="273"/>
      <c r="AU908" s="273"/>
      <c r="AV908" s="273"/>
      <c r="AW908" s="273"/>
      <c r="AX908" s="273"/>
      <c r="AY908" s="273"/>
      <c r="AZ908" s="273"/>
      <c r="BA908" s="273"/>
      <c r="BB908" s="273"/>
      <c r="BC908" s="273"/>
      <c r="BD908" s="273"/>
      <c r="BE908" s="273"/>
      <c r="BF908" s="273"/>
      <c r="BG908" s="273"/>
      <c r="BH908" s="273"/>
      <c r="BI908" s="273"/>
      <c r="BJ908" s="273"/>
      <c r="BK908" s="273"/>
      <c r="BL908" s="273"/>
      <c r="BM908" s="273"/>
      <c r="BN908" s="273"/>
      <c r="BO908" s="273"/>
      <c r="BP908" s="273"/>
      <c r="BQ908" s="273"/>
      <c r="BR908" s="273"/>
      <c r="BS908" s="273"/>
      <c r="BT908" s="273"/>
      <c r="BU908" s="273"/>
      <c r="BV908" s="273"/>
      <c r="BW908" s="273"/>
      <c r="BX908" s="273"/>
      <c r="BY908" s="273"/>
      <c r="BZ908" s="273"/>
      <c r="CA908" s="273"/>
      <c r="CB908" s="273"/>
      <c r="CC908" s="273"/>
      <c r="CD908" s="273"/>
      <c r="CE908" s="273"/>
      <c r="CF908" s="273"/>
      <c r="CG908" s="273"/>
      <c r="CH908" s="273"/>
      <c r="CI908" s="273"/>
      <c r="CJ908" s="273"/>
      <c r="CK908" s="273"/>
      <c r="CL908" s="273"/>
      <c r="CM908" s="273"/>
      <c r="CN908" s="273"/>
      <c r="CO908" s="273"/>
      <c r="CP908" s="273"/>
      <c r="CQ908" s="273"/>
      <c r="CR908" s="273"/>
      <c r="CS908" s="273"/>
      <c r="CT908" s="273"/>
      <c r="CU908" s="273"/>
      <c r="CV908" s="273"/>
      <c r="CW908" s="273"/>
      <c r="CX908" s="273"/>
      <c r="CY908" s="273"/>
      <c r="CZ908" s="273"/>
      <c r="DA908" s="273"/>
      <c r="DB908" s="273"/>
      <c r="DC908" s="273"/>
      <c r="DD908" s="273"/>
    </row>
    <row r="909" spans="1:108" s="136" customFormat="1" ht="27" customHeight="1">
      <c r="A909" s="43">
        <v>52</v>
      </c>
      <c r="B909" s="43"/>
      <c r="C909" s="344" t="s">
        <v>6938</v>
      </c>
      <c r="D909" s="343" t="s">
        <v>6740</v>
      </c>
      <c r="E909" s="145" t="s">
        <v>6939</v>
      </c>
      <c r="F909" s="144" t="s">
        <v>6942</v>
      </c>
      <c r="G909" s="43" t="s">
        <v>6909</v>
      </c>
      <c r="H909" s="368">
        <v>13160507</v>
      </c>
      <c r="I909" s="355">
        <v>0</v>
      </c>
      <c r="J909" s="309">
        <v>0</v>
      </c>
      <c r="K909" s="43"/>
      <c r="L909" s="134" t="s">
        <v>6943</v>
      </c>
      <c r="M909" s="43"/>
      <c r="N909" s="273"/>
      <c r="O909" s="273"/>
      <c r="P909" s="273"/>
      <c r="Q909" s="273"/>
      <c r="R909" s="273"/>
      <c r="S909" s="273"/>
      <c r="T909" s="273"/>
      <c r="U909" s="273"/>
      <c r="V909" s="273"/>
      <c r="W909" s="273"/>
      <c r="X909" s="273"/>
      <c r="Y909" s="273"/>
      <c r="Z909" s="273"/>
      <c r="AA909" s="273"/>
      <c r="AB909" s="273"/>
      <c r="AC909" s="273"/>
      <c r="AD909" s="273"/>
      <c r="AE909" s="273"/>
      <c r="AF909" s="273"/>
      <c r="AG909" s="273"/>
      <c r="AH909" s="273"/>
      <c r="AI909" s="273"/>
      <c r="AJ909" s="273"/>
      <c r="AK909" s="273"/>
      <c r="AL909" s="273"/>
      <c r="AM909" s="273"/>
      <c r="AN909" s="273"/>
      <c r="AO909" s="273"/>
      <c r="AP909" s="273"/>
      <c r="AQ909" s="273"/>
      <c r="AR909" s="273"/>
      <c r="AS909" s="273"/>
      <c r="AT909" s="273"/>
      <c r="AU909" s="273"/>
      <c r="AV909" s="273"/>
      <c r="AW909" s="273"/>
      <c r="AX909" s="273"/>
      <c r="AY909" s="273"/>
      <c r="AZ909" s="273"/>
      <c r="BA909" s="273"/>
      <c r="BB909" s="273"/>
      <c r="BC909" s="273"/>
      <c r="BD909" s="273"/>
      <c r="BE909" s="273"/>
      <c r="BF909" s="273"/>
      <c r="BG909" s="273"/>
      <c r="BH909" s="273"/>
      <c r="BI909" s="273"/>
      <c r="BJ909" s="273"/>
      <c r="BK909" s="273"/>
      <c r="BL909" s="273"/>
      <c r="BM909" s="273"/>
      <c r="BN909" s="273"/>
      <c r="BO909" s="273"/>
      <c r="BP909" s="273"/>
      <c r="BQ909" s="273"/>
      <c r="BR909" s="273"/>
      <c r="BS909" s="273"/>
      <c r="BT909" s="273"/>
      <c r="BU909" s="273"/>
      <c r="BV909" s="273"/>
      <c r="BW909" s="273"/>
      <c r="BX909" s="273"/>
      <c r="BY909" s="273"/>
      <c r="BZ909" s="273"/>
      <c r="CA909" s="273"/>
      <c r="CB909" s="273"/>
      <c r="CC909" s="273"/>
      <c r="CD909" s="273"/>
      <c r="CE909" s="273"/>
      <c r="CF909" s="273"/>
      <c r="CG909" s="273"/>
      <c r="CH909" s="273"/>
      <c r="CI909" s="273"/>
      <c r="CJ909" s="273"/>
      <c r="CK909" s="273"/>
      <c r="CL909" s="273"/>
      <c r="CM909" s="273"/>
      <c r="CN909" s="273"/>
      <c r="CO909" s="273"/>
      <c r="CP909" s="273"/>
      <c r="CQ909" s="273"/>
      <c r="CR909" s="273"/>
      <c r="CS909" s="273"/>
      <c r="CT909" s="273"/>
      <c r="CU909" s="273"/>
      <c r="CV909" s="273"/>
      <c r="CW909" s="273"/>
      <c r="CX909" s="273"/>
      <c r="CY909" s="273"/>
      <c r="CZ909" s="273"/>
      <c r="DA909" s="273"/>
      <c r="DB909" s="273"/>
      <c r="DC909" s="273"/>
      <c r="DD909" s="273"/>
    </row>
    <row r="910" spans="1:108" s="136" customFormat="1" ht="27" customHeight="1">
      <c r="A910" s="43">
        <v>53</v>
      </c>
      <c r="B910" s="43"/>
      <c r="C910" s="143" t="s">
        <v>6944</v>
      </c>
      <c r="D910" s="343" t="s">
        <v>6945</v>
      </c>
      <c r="E910" s="132" t="s">
        <v>6946</v>
      </c>
      <c r="F910" s="144" t="s">
        <v>6947</v>
      </c>
      <c r="G910" s="43" t="s">
        <v>6909</v>
      </c>
      <c r="H910" s="355">
        <v>130000</v>
      </c>
      <c r="I910" s="345">
        <v>0</v>
      </c>
      <c r="J910" s="346">
        <v>0</v>
      </c>
      <c r="K910" s="43"/>
      <c r="L910" s="134" t="s">
        <v>6948</v>
      </c>
      <c r="M910" s="43"/>
      <c r="N910" s="273"/>
      <c r="O910" s="273"/>
      <c r="P910" s="273"/>
      <c r="Q910" s="273"/>
      <c r="R910" s="273"/>
      <c r="S910" s="273"/>
      <c r="T910" s="273"/>
      <c r="U910" s="273"/>
      <c r="V910" s="273"/>
      <c r="W910" s="273"/>
      <c r="X910" s="273"/>
      <c r="Y910" s="273"/>
      <c r="Z910" s="273"/>
      <c r="AA910" s="273"/>
      <c r="AB910" s="273"/>
      <c r="AC910" s="273"/>
      <c r="AD910" s="273"/>
      <c r="AE910" s="273"/>
      <c r="AF910" s="273"/>
      <c r="AG910" s="273"/>
      <c r="AH910" s="273"/>
      <c r="AI910" s="273"/>
      <c r="AJ910" s="273"/>
      <c r="AK910" s="273"/>
      <c r="AL910" s="273"/>
      <c r="AM910" s="273"/>
      <c r="AN910" s="273"/>
      <c r="AO910" s="273"/>
      <c r="AP910" s="273"/>
      <c r="AQ910" s="273"/>
      <c r="AR910" s="273"/>
      <c r="AS910" s="273"/>
      <c r="AT910" s="273"/>
      <c r="AU910" s="273"/>
      <c r="AV910" s="273"/>
      <c r="AW910" s="273"/>
      <c r="AX910" s="273"/>
      <c r="AY910" s="273"/>
      <c r="AZ910" s="273"/>
      <c r="BA910" s="273"/>
      <c r="BB910" s="273"/>
      <c r="BC910" s="273"/>
      <c r="BD910" s="273"/>
      <c r="BE910" s="273"/>
      <c r="BF910" s="273"/>
      <c r="BG910" s="273"/>
      <c r="BH910" s="273"/>
      <c r="BI910" s="273"/>
      <c r="BJ910" s="273"/>
      <c r="BK910" s="273"/>
      <c r="BL910" s="273"/>
      <c r="BM910" s="273"/>
      <c r="BN910" s="273"/>
      <c r="BO910" s="273"/>
      <c r="BP910" s="273"/>
      <c r="BQ910" s="273"/>
      <c r="BR910" s="273"/>
      <c r="BS910" s="273"/>
      <c r="BT910" s="273"/>
      <c r="BU910" s="273"/>
      <c r="BV910" s="273"/>
      <c r="BW910" s="273"/>
      <c r="BX910" s="273"/>
      <c r="BY910" s="273"/>
      <c r="BZ910" s="273"/>
      <c r="CA910" s="273"/>
      <c r="CB910" s="273"/>
      <c r="CC910" s="273"/>
      <c r="CD910" s="273"/>
      <c r="CE910" s="273"/>
      <c r="CF910" s="273"/>
      <c r="CG910" s="273"/>
      <c r="CH910" s="273"/>
      <c r="CI910" s="273"/>
      <c r="CJ910" s="273"/>
      <c r="CK910" s="273"/>
      <c r="CL910" s="273"/>
      <c r="CM910" s="273"/>
      <c r="CN910" s="273"/>
      <c r="CO910" s="273"/>
      <c r="CP910" s="273"/>
      <c r="CQ910" s="273"/>
      <c r="CR910" s="273"/>
      <c r="CS910" s="273"/>
      <c r="CT910" s="273"/>
      <c r="CU910" s="273"/>
      <c r="CV910" s="273"/>
      <c r="CW910" s="273"/>
      <c r="CX910" s="273"/>
      <c r="CY910" s="273"/>
      <c r="CZ910" s="273"/>
      <c r="DA910" s="273"/>
      <c r="DB910" s="273"/>
      <c r="DC910" s="273"/>
      <c r="DD910" s="273"/>
    </row>
    <row r="911" spans="1:108" s="136" customFormat="1" ht="27" customHeight="1">
      <c r="A911" s="43">
        <v>54</v>
      </c>
      <c r="B911" s="43"/>
      <c r="C911" s="143" t="s">
        <v>6949</v>
      </c>
      <c r="D911" s="343" t="s">
        <v>6866</v>
      </c>
      <c r="E911" s="145" t="s">
        <v>6950</v>
      </c>
      <c r="F911" s="360" t="s">
        <v>6951</v>
      </c>
      <c r="G911" s="43" t="s">
        <v>34</v>
      </c>
      <c r="H911" s="355">
        <v>0</v>
      </c>
      <c r="I911" s="345">
        <v>0</v>
      </c>
      <c r="J911" s="355">
        <v>1425</v>
      </c>
      <c r="K911" s="43" t="s">
        <v>6952</v>
      </c>
      <c r="L911" s="147" t="s">
        <v>6953</v>
      </c>
      <c r="M911" s="43"/>
      <c r="N911" s="273"/>
      <c r="O911" s="273"/>
      <c r="P911" s="273"/>
      <c r="Q911" s="273"/>
      <c r="R911" s="273"/>
      <c r="S911" s="273"/>
      <c r="T911" s="273"/>
      <c r="U911" s="273"/>
      <c r="V911" s="273"/>
      <c r="W911" s="273"/>
      <c r="X911" s="273"/>
      <c r="Y911" s="273"/>
      <c r="Z911" s="273"/>
      <c r="AA911" s="273"/>
      <c r="AB911" s="273"/>
      <c r="AC911" s="273"/>
      <c r="AD911" s="273"/>
      <c r="AE911" s="273"/>
      <c r="AF911" s="273"/>
      <c r="AG911" s="273"/>
      <c r="AH911" s="273"/>
      <c r="AI911" s="273"/>
      <c r="AJ911" s="273"/>
      <c r="AK911" s="273"/>
      <c r="AL911" s="273"/>
      <c r="AM911" s="273"/>
      <c r="AN911" s="273"/>
      <c r="AO911" s="273"/>
      <c r="AP911" s="273"/>
      <c r="AQ911" s="273"/>
      <c r="AR911" s="273"/>
      <c r="AS911" s="273"/>
      <c r="AT911" s="273"/>
      <c r="AU911" s="273"/>
      <c r="AV911" s="273"/>
      <c r="AW911" s="273"/>
      <c r="AX911" s="273"/>
      <c r="AY911" s="273"/>
      <c r="AZ911" s="273"/>
      <c r="BA911" s="273"/>
      <c r="BB911" s="273"/>
      <c r="BC911" s="273"/>
      <c r="BD911" s="273"/>
      <c r="BE911" s="273"/>
      <c r="BF911" s="273"/>
      <c r="BG911" s="273"/>
      <c r="BH911" s="273"/>
      <c r="BI911" s="273"/>
      <c r="BJ911" s="273"/>
      <c r="BK911" s="273"/>
      <c r="BL911" s="273"/>
      <c r="BM911" s="273"/>
      <c r="BN911" s="273"/>
      <c r="BO911" s="273"/>
      <c r="BP911" s="273"/>
      <c r="BQ911" s="273"/>
      <c r="BR911" s="273"/>
      <c r="BS911" s="273"/>
      <c r="BT911" s="273"/>
      <c r="BU911" s="273"/>
      <c r="BV911" s="273"/>
      <c r="BW911" s="273"/>
      <c r="BX911" s="273"/>
      <c r="BY911" s="273"/>
      <c r="BZ911" s="273"/>
      <c r="CA911" s="273"/>
      <c r="CB911" s="273"/>
      <c r="CC911" s="273"/>
      <c r="CD911" s="273"/>
      <c r="CE911" s="273"/>
      <c r="CF911" s="273"/>
      <c r="CG911" s="273"/>
      <c r="CH911" s="273"/>
      <c r="CI911" s="273"/>
      <c r="CJ911" s="273"/>
      <c r="CK911" s="273"/>
      <c r="CL911" s="273"/>
      <c r="CM911" s="273"/>
      <c r="CN911" s="273"/>
      <c r="CO911" s="273"/>
      <c r="CP911" s="273"/>
      <c r="CQ911" s="273"/>
      <c r="CR911" s="273"/>
      <c r="CS911" s="273"/>
      <c r="CT911" s="273"/>
      <c r="CU911" s="273"/>
      <c r="CV911" s="273"/>
      <c r="CW911" s="273"/>
      <c r="CX911" s="273"/>
      <c r="CY911" s="273"/>
      <c r="CZ911" s="273"/>
      <c r="DA911" s="273"/>
      <c r="DB911" s="273"/>
      <c r="DC911" s="273"/>
      <c r="DD911" s="273"/>
    </row>
    <row r="912" spans="1:108" s="136" customFormat="1" ht="27" customHeight="1">
      <c r="A912" s="43">
        <v>55</v>
      </c>
      <c r="B912" s="43"/>
      <c r="C912" s="359" t="s">
        <v>6954</v>
      </c>
      <c r="D912" s="359" t="s">
        <v>6955</v>
      </c>
      <c r="E912" s="43" t="s">
        <v>6956</v>
      </c>
      <c r="F912" s="144" t="s">
        <v>6957</v>
      </c>
      <c r="G912" s="43" t="s">
        <v>34</v>
      </c>
      <c r="H912" s="355">
        <v>24915</v>
      </c>
      <c r="I912" s="345">
        <v>0</v>
      </c>
      <c r="J912" s="346">
        <v>0</v>
      </c>
      <c r="K912" s="159">
        <v>42802</v>
      </c>
      <c r="L912" s="132" t="s">
        <v>6958</v>
      </c>
      <c r="M912" s="43"/>
      <c r="N912" s="273"/>
      <c r="O912" s="273"/>
      <c r="P912" s="273"/>
      <c r="Q912" s="273"/>
      <c r="R912" s="273"/>
      <c r="S912" s="273"/>
      <c r="T912" s="273"/>
      <c r="U912" s="273"/>
      <c r="V912" s="273"/>
      <c r="W912" s="273"/>
      <c r="X912" s="273"/>
      <c r="Y912" s="273"/>
      <c r="Z912" s="273"/>
      <c r="AA912" s="273"/>
      <c r="AB912" s="273"/>
      <c r="AC912" s="273"/>
      <c r="AD912" s="273"/>
      <c r="AE912" s="273"/>
      <c r="AF912" s="273"/>
      <c r="AG912" s="273"/>
      <c r="AH912" s="273"/>
      <c r="AI912" s="273"/>
      <c r="AJ912" s="273"/>
      <c r="AK912" s="273"/>
      <c r="AL912" s="273"/>
      <c r="AM912" s="273"/>
      <c r="AN912" s="273"/>
      <c r="AO912" s="273"/>
      <c r="AP912" s="273"/>
      <c r="AQ912" s="273"/>
      <c r="AR912" s="273"/>
      <c r="AS912" s="273"/>
      <c r="AT912" s="273"/>
      <c r="AU912" s="273"/>
      <c r="AV912" s="273"/>
      <c r="AW912" s="273"/>
      <c r="AX912" s="273"/>
      <c r="AY912" s="273"/>
      <c r="AZ912" s="273"/>
      <c r="BA912" s="273"/>
      <c r="BB912" s="273"/>
      <c r="BC912" s="273"/>
      <c r="BD912" s="273"/>
      <c r="BE912" s="273"/>
      <c r="BF912" s="273"/>
      <c r="BG912" s="273"/>
      <c r="BH912" s="273"/>
      <c r="BI912" s="273"/>
      <c r="BJ912" s="273"/>
      <c r="BK912" s="273"/>
      <c r="BL912" s="273"/>
      <c r="BM912" s="273"/>
      <c r="BN912" s="273"/>
      <c r="BO912" s="273"/>
      <c r="BP912" s="273"/>
      <c r="BQ912" s="273"/>
      <c r="BR912" s="273"/>
      <c r="BS912" s="273"/>
      <c r="BT912" s="273"/>
      <c r="BU912" s="273"/>
      <c r="BV912" s="273"/>
      <c r="BW912" s="273"/>
      <c r="BX912" s="273"/>
      <c r="BY912" s="273"/>
      <c r="BZ912" s="273"/>
      <c r="CA912" s="273"/>
      <c r="CB912" s="273"/>
      <c r="CC912" s="273"/>
      <c r="CD912" s="273"/>
      <c r="CE912" s="273"/>
      <c r="CF912" s="273"/>
      <c r="CG912" s="273"/>
      <c r="CH912" s="273"/>
      <c r="CI912" s="273"/>
      <c r="CJ912" s="273"/>
      <c r="CK912" s="273"/>
      <c r="CL912" s="273"/>
      <c r="CM912" s="273"/>
      <c r="CN912" s="273"/>
      <c r="CO912" s="273"/>
      <c r="CP912" s="273"/>
      <c r="CQ912" s="273"/>
      <c r="CR912" s="273"/>
      <c r="CS912" s="273"/>
      <c r="CT912" s="273"/>
      <c r="CU912" s="273"/>
      <c r="CV912" s="273"/>
      <c r="CW912" s="273"/>
      <c r="CX912" s="273"/>
      <c r="CY912" s="273"/>
      <c r="CZ912" s="273"/>
      <c r="DA912" s="273"/>
      <c r="DB912" s="273"/>
      <c r="DC912" s="273"/>
      <c r="DD912" s="273"/>
    </row>
    <row r="913" spans="1:108" s="136" customFormat="1" ht="27" customHeight="1">
      <c r="A913" s="43">
        <v>56</v>
      </c>
      <c r="B913" s="43"/>
      <c r="C913" s="359" t="s">
        <v>6959</v>
      </c>
      <c r="D913" s="347" t="s">
        <v>6740</v>
      </c>
      <c r="E913" s="43" t="s">
        <v>6960</v>
      </c>
      <c r="F913" s="361" t="s">
        <v>6961</v>
      </c>
      <c r="G913" s="43" t="s">
        <v>34</v>
      </c>
      <c r="H913" s="355">
        <v>144547</v>
      </c>
      <c r="I913" s="345">
        <v>0</v>
      </c>
      <c r="J913" s="346">
        <v>0</v>
      </c>
      <c r="K913" s="43" t="s">
        <v>6962</v>
      </c>
      <c r="L913" s="132" t="s">
        <v>6963</v>
      </c>
      <c r="M913" s="43"/>
      <c r="N913" s="273"/>
      <c r="O913" s="273"/>
      <c r="P913" s="273"/>
      <c r="Q913" s="273"/>
      <c r="R913" s="273"/>
      <c r="S913" s="273"/>
      <c r="T913" s="273"/>
      <c r="U913" s="273"/>
      <c r="V913" s="273"/>
      <c r="W913" s="273"/>
      <c r="X913" s="273"/>
      <c r="Y913" s="273"/>
      <c r="Z913" s="273"/>
      <c r="AA913" s="273"/>
      <c r="AB913" s="273"/>
      <c r="AC913" s="273"/>
      <c r="AD913" s="273"/>
      <c r="AE913" s="273"/>
      <c r="AF913" s="273"/>
      <c r="AG913" s="273"/>
      <c r="AH913" s="273"/>
      <c r="AI913" s="273"/>
      <c r="AJ913" s="273"/>
      <c r="AK913" s="273"/>
      <c r="AL913" s="273"/>
      <c r="AM913" s="273"/>
      <c r="AN913" s="273"/>
      <c r="AO913" s="273"/>
      <c r="AP913" s="273"/>
      <c r="AQ913" s="273"/>
      <c r="AR913" s="273"/>
      <c r="AS913" s="273"/>
      <c r="AT913" s="273"/>
      <c r="AU913" s="273"/>
      <c r="AV913" s="273"/>
      <c r="AW913" s="273"/>
      <c r="AX913" s="273"/>
      <c r="AY913" s="273"/>
      <c r="AZ913" s="273"/>
      <c r="BA913" s="273"/>
      <c r="BB913" s="273"/>
      <c r="BC913" s="273"/>
      <c r="BD913" s="273"/>
      <c r="BE913" s="273"/>
      <c r="BF913" s="273"/>
      <c r="BG913" s="273"/>
      <c r="BH913" s="273"/>
      <c r="BI913" s="273"/>
      <c r="BJ913" s="273"/>
      <c r="BK913" s="273"/>
      <c r="BL913" s="273"/>
      <c r="BM913" s="273"/>
      <c r="BN913" s="273"/>
      <c r="BO913" s="273"/>
      <c r="BP913" s="273"/>
      <c r="BQ913" s="273"/>
      <c r="BR913" s="273"/>
      <c r="BS913" s="273"/>
      <c r="BT913" s="273"/>
      <c r="BU913" s="273"/>
      <c r="BV913" s="273"/>
      <c r="BW913" s="273"/>
      <c r="BX913" s="273"/>
      <c r="BY913" s="273"/>
      <c r="BZ913" s="273"/>
      <c r="CA913" s="273"/>
      <c r="CB913" s="273"/>
      <c r="CC913" s="273"/>
      <c r="CD913" s="273"/>
      <c r="CE913" s="273"/>
      <c r="CF913" s="273"/>
      <c r="CG913" s="273"/>
      <c r="CH913" s="273"/>
      <c r="CI913" s="273"/>
      <c r="CJ913" s="273"/>
      <c r="CK913" s="273"/>
      <c r="CL913" s="273"/>
      <c r="CM913" s="273"/>
      <c r="CN913" s="273"/>
      <c r="CO913" s="273"/>
      <c r="CP913" s="273"/>
      <c r="CQ913" s="273"/>
      <c r="CR913" s="273"/>
      <c r="CS913" s="273"/>
      <c r="CT913" s="273"/>
      <c r="CU913" s="273"/>
      <c r="CV913" s="273"/>
      <c r="CW913" s="273"/>
      <c r="CX913" s="273"/>
      <c r="CY913" s="273"/>
      <c r="CZ913" s="273"/>
      <c r="DA913" s="273"/>
      <c r="DB913" s="273"/>
      <c r="DC913" s="273"/>
      <c r="DD913" s="273"/>
    </row>
    <row r="914" spans="1:108" s="136" customFormat="1" ht="27" customHeight="1">
      <c r="A914" s="43">
        <v>57</v>
      </c>
      <c r="B914" s="43"/>
      <c r="C914" s="143" t="s">
        <v>6964</v>
      </c>
      <c r="D914" s="343" t="s">
        <v>6851</v>
      </c>
      <c r="E914" s="132" t="s">
        <v>6965</v>
      </c>
      <c r="F914" s="144" t="s">
        <v>6966</v>
      </c>
      <c r="G914" s="43" t="s">
        <v>34</v>
      </c>
      <c r="H914" s="369">
        <v>32923</v>
      </c>
      <c r="I914" s="345">
        <v>0</v>
      </c>
      <c r="J914" s="346">
        <v>0</v>
      </c>
      <c r="K914" s="145">
        <v>42774</v>
      </c>
      <c r="L914" s="132" t="s">
        <v>6967</v>
      </c>
      <c r="M914" s="361"/>
      <c r="N914" s="273"/>
      <c r="O914" s="273"/>
      <c r="P914" s="273"/>
      <c r="Q914" s="273"/>
      <c r="R914" s="273"/>
      <c r="S914" s="273"/>
      <c r="T914" s="273"/>
      <c r="U914" s="273"/>
      <c r="V914" s="273"/>
      <c r="W914" s="273"/>
      <c r="X914" s="273"/>
      <c r="Y914" s="273"/>
      <c r="Z914" s="273"/>
      <c r="AA914" s="273"/>
      <c r="AB914" s="273"/>
      <c r="AC914" s="273"/>
      <c r="AD914" s="273"/>
      <c r="AE914" s="273"/>
      <c r="AF914" s="273"/>
      <c r="AG914" s="273"/>
      <c r="AH914" s="273"/>
      <c r="AI914" s="273"/>
      <c r="AJ914" s="273"/>
      <c r="AK914" s="273"/>
      <c r="AL914" s="273"/>
      <c r="AM914" s="273"/>
      <c r="AN914" s="273"/>
      <c r="AO914" s="273"/>
      <c r="AP914" s="273"/>
      <c r="AQ914" s="273"/>
      <c r="AR914" s="273"/>
      <c r="AS914" s="273"/>
      <c r="AT914" s="273"/>
      <c r="AU914" s="273"/>
      <c r="AV914" s="273"/>
      <c r="AW914" s="273"/>
      <c r="AX914" s="273"/>
      <c r="AY914" s="273"/>
      <c r="AZ914" s="273"/>
      <c r="BA914" s="273"/>
      <c r="BB914" s="273"/>
      <c r="BC914" s="273"/>
      <c r="BD914" s="273"/>
      <c r="BE914" s="273"/>
      <c r="BF914" s="273"/>
      <c r="BG914" s="273"/>
      <c r="BH914" s="273"/>
      <c r="BI914" s="273"/>
      <c r="BJ914" s="273"/>
      <c r="BK914" s="273"/>
      <c r="BL914" s="273"/>
      <c r="BM914" s="273"/>
      <c r="BN914" s="273"/>
      <c r="BO914" s="273"/>
      <c r="BP914" s="273"/>
      <c r="BQ914" s="273"/>
      <c r="BR914" s="273"/>
      <c r="BS914" s="273"/>
      <c r="BT914" s="273"/>
      <c r="BU914" s="273"/>
      <c r="BV914" s="273"/>
      <c r="BW914" s="273"/>
      <c r="BX914" s="273"/>
      <c r="BY914" s="273"/>
      <c r="BZ914" s="273"/>
      <c r="CA914" s="273"/>
      <c r="CB914" s="273"/>
      <c r="CC914" s="273"/>
      <c r="CD914" s="273"/>
      <c r="CE914" s="273"/>
      <c r="CF914" s="273"/>
      <c r="CG914" s="273"/>
      <c r="CH914" s="273"/>
      <c r="CI914" s="273"/>
      <c r="CJ914" s="273"/>
      <c r="CK914" s="273"/>
      <c r="CL914" s="273"/>
      <c r="CM914" s="273"/>
      <c r="CN914" s="273"/>
      <c r="CO914" s="273"/>
      <c r="CP914" s="273"/>
      <c r="CQ914" s="273"/>
      <c r="CR914" s="273"/>
      <c r="CS914" s="273"/>
      <c r="CT914" s="273"/>
      <c r="CU914" s="273"/>
      <c r="CV914" s="273"/>
      <c r="CW914" s="273"/>
      <c r="CX914" s="273"/>
      <c r="CY914" s="273"/>
      <c r="CZ914" s="273"/>
      <c r="DA914" s="273"/>
      <c r="DB914" s="273"/>
      <c r="DC914" s="273"/>
      <c r="DD914" s="273"/>
    </row>
    <row r="915" spans="1:108" s="136" customFormat="1" ht="27" customHeight="1">
      <c r="A915" s="43">
        <v>58</v>
      </c>
      <c r="B915" s="43"/>
      <c r="C915" s="359" t="s">
        <v>6968</v>
      </c>
      <c r="D915" s="370" t="s">
        <v>6969</v>
      </c>
      <c r="E915" s="145" t="s">
        <v>6970</v>
      </c>
      <c r="F915" s="360" t="s">
        <v>6971</v>
      </c>
      <c r="G915" s="43" t="s">
        <v>34</v>
      </c>
      <c r="H915" s="348">
        <v>78760</v>
      </c>
      <c r="I915" s="345">
        <v>0</v>
      </c>
      <c r="J915" s="346">
        <v>0</v>
      </c>
      <c r="K915" s="145" t="s">
        <v>6972</v>
      </c>
      <c r="L915" s="132" t="s">
        <v>6973</v>
      </c>
      <c r="M915" s="371"/>
      <c r="N915" s="273"/>
      <c r="O915" s="273"/>
      <c r="P915" s="273"/>
      <c r="Q915" s="273"/>
      <c r="R915" s="273"/>
      <c r="S915" s="273"/>
      <c r="T915" s="273"/>
      <c r="U915" s="273"/>
      <c r="V915" s="273"/>
      <c r="W915" s="273"/>
      <c r="X915" s="273"/>
      <c r="Y915" s="273"/>
      <c r="Z915" s="273"/>
      <c r="AA915" s="273"/>
      <c r="AB915" s="273"/>
      <c r="AC915" s="273"/>
      <c r="AD915" s="273"/>
      <c r="AE915" s="273"/>
      <c r="AF915" s="273"/>
      <c r="AG915" s="273"/>
      <c r="AH915" s="273"/>
      <c r="AI915" s="273"/>
      <c r="AJ915" s="273"/>
      <c r="AK915" s="273"/>
      <c r="AL915" s="273"/>
      <c r="AM915" s="273"/>
      <c r="AN915" s="273"/>
      <c r="AO915" s="273"/>
      <c r="AP915" s="273"/>
      <c r="AQ915" s="273"/>
      <c r="AR915" s="273"/>
      <c r="AS915" s="273"/>
      <c r="AT915" s="273"/>
      <c r="AU915" s="273"/>
      <c r="AV915" s="273"/>
      <c r="AW915" s="273"/>
      <c r="AX915" s="273"/>
      <c r="AY915" s="273"/>
      <c r="AZ915" s="273"/>
      <c r="BA915" s="273"/>
      <c r="BB915" s="273"/>
      <c r="BC915" s="273"/>
      <c r="BD915" s="273"/>
      <c r="BE915" s="273"/>
      <c r="BF915" s="273"/>
      <c r="BG915" s="273"/>
      <c r="BH915" s="273"/>
      <c r="BI915" s="273"/>
      <c r="BJ915" s="273"/>
      <c r="BK915" s="273"/>
      <c r="BL915" s="273"/>
      <c r="BM915" s="273"/>
      <c r="BN915" s="273"/>
      <c r="BO915" s="273"/>
      <c r="BP915" s="273"/>
      <c r="BQ915" s="273"/>
      <c r="BR915" s="273"/>
      <c r="BS915" s="273"/>
      <c r="BT915" s="273"/>
      <c r="BU915" s="273"/>
      <c r="BV915" s="273"/>
      <c r="BW915" s="273"/>
      <c r="BX915" s="273"/>
      <c r="BY915" s="273"/>
      <c r="BZ915" s="273"/>
      <c r="CA915" s="273"/>
      <c r="CB915" s="273"/>
      <c r="CC915" s="273"/>
      <c r="CD915" s="273"/>
      <c r="CE915" s="273"/>
      <c r="CF915" s="273"/>
      <c r="CG915" s="273"/>
      <c r="CH915" s="273"/>
      <c r="CI915" s="273"/>
      <c r="CJ915" s="273"/>
      <c r="CK915" s="273"/>
      <c r="CL915" s="273"/>
      <c r="CM915" s="273"/>
      <c r="CN915" s="273"/>
      <c r="CO915" s="273"/>
      <c r="CP915" s="273"/>
      <c r="CQ915" s="273"/>
      <c r="CR915" s="273"/>
      <c r="CS915" s="273"/>
      <c r="CT915" s="273"/>
      <c r="CU915" s="273"/>
      <c r="CV915" s="273"/>
      <c r="CW915" s="273"/>
      <c r="CX915" s="273"/>
      <c r="CY915" s="273"/>
      <c r="CZ915" s="273"/>
      <c r="DA915" s="273"/>
      <c r="DB915" s="273"/>
      <c r="DC915" s="273"/>
      <c r="DD915" s="273"/>
    </row>
    <row r="916" spans="1:108" s="136" customFormat="1" ht="27" customHeight="1">
      <c r="A916" s="43">
        <v>59</v>
      </c>
      <c r="B916" s="43"/>
      <c r="C916" s="344" t="s">
        <v>6974</v>
      </c>
      <c r="D916" s="370" t="s">
        <v>6969</v>
      </c>
      <c r="E916" s="145" t="s">
        <v>6975</v>
      </c>
      <c r="F916" s="145" t="s">
        <v>6976</v>
      </c>
      <c r="G916" s="43" t="s">
        <v>34</v>
      </c>
      <c r="H916" s="348">
        <v>126771</v>
      </c>
      <c r="I916" s="345">
        <v>0</v>
      </c>
      <c r="J916" s="346">
        <v>0</v>
      </c>
      <c r="K916" s="145" t="s">
        <v>6972</v>
      </c>
      <c r="L916" s="132" t="s">
        <v>6977</v>
      </c>
      <c r="M916" s="371"/>
      <c r="N916" s="273"/>
      <c r="O916" s="273"/>
      <c r="P916" s="273"/>
      <c r="Q916" s="273"/>
      <c r="R916" s="273"/>
      <c r="S916" s="273"/>
      <c r="T916" s="273"/>
      <c r="U916" s="273"/>
      <c r="V916" s="273"/>
      <c r="W916" s="273"/>
      <c r="X916" s="273"/>
      <c r="Y916" s="273"/>
      <c r="Z916" s="273"/>
      <c r="AA916" s="273"/>
      <c r="AB916" s="273"/>
      <c r="AC916" s="273"/>
      <c r="AD916" s="273"/>
      <c r="AE916" s="273"/>
      <c r="AF916" s="273"/>
      <c r="AG916" s="273"/>
      <c r="AH916" s="273"/>
      <c r="AI916" s="273"/>
      <c r="AJ916" s="273"/>
      <c r="AK916" s="273"/>
      <c r="AL916" s="273"/>
      <c r="AM916" s="273"/>
      <c r="AN916" s="273"/>
      <c r="AO916" s="273"/>
      <c r="AP916" s="273"/>
      <c r="AQ916" s="273"/>
      <c r="AR916" s="273"/>
      <c r="AS916" s="273"/>
      <c r="AT916" s="273"/>
      <c r="AU916" s="273"/>
      <c r="AV916" s="273"/>
      <c r="AW916" s="273"/>
      <c r="AX916" s="273"/>
      <c r="AY916" s="273"/>
      <c r="AZ916" s="273"/>
      <c r="BA916" s="273"/>
      <c r="BB916" s="273"/>
      <c r="BC916" s="273"/>
      <c r="BD916" s="273"/>
      <c r="BE916" s="273"/>
      <c r="BF916" s="273"/>
      <c r="BG916" s="273"/>
      <c r="BH916" s="273"/>
      <c r="BI916" s="273"/>
      <c r="BJ916" s="273"/>
      <c r="BK916" s="273"/>
      <c r="BL916" s="273"/>
      <c r="BM916" s="273"/>
      <c r="BN916" s="273"/>
      <c r="BO916" s="273"/>
      <c r="BP916" s="273"/>
      <c r="BQ916" s="273"/>
      <c r="BR916" s="273"/>
      <c r="BS916" s="273"/>
      <c r="BT916" s="273"/>
      <c r="BU916" s="273"/>
      <c r="BV916" s="273"/>
      <c r="BW916" s="273"/>
      <c r="BX916" s="273"/>
      <c r="BY916" s="273"/>
      <c r="BZ916" s="273"/>
      <c r="CA916" s="273"/>
      <c r="CB916" s="273"/>
      <c r="CC916" s="273"/>
      <c r="CD916" s="273"/>
      <c r="CE916" s="273"/>
      <c r="CF916" s="273"/>
      <c r="CG916" s="273"/>
      <c r="CH916" s="273"/>
      <c r="CI916" s="273"/>
      <c r="CJ916" s="273"/>
      <c r="CK916" s="273"/>
      <c r="CL916" s="273"/>
      <c r="CM916" s="273"/>
      <c r="CN916" s="273"/>
      <c r="CO916" s="273"/>
      <c r="CP916" s="273"/>
      <c r="CQ916" s="273"/>
      <c r="CR916" s="273"/>
      <c r="CS916" s="273"/>
      <c r="CT916" s="273"/>
      <c r="CU916" s="273"/>
      <c r="CV916" s="273"/>
      <c r="CW916" s="273"/>
      <c r="CX916" s="273"/>
      <c r="CY916" s="273"/>
      <c r="CZ916" s="273"/>
      <c r="DA916" s="273"/>
      <c r="DB916" s="273"/>
      <c r="DC916" s="273"/>
      <c r="DD916" s="273"/>
    </row>
    <row r="917" spans="1:108" s="136" customFormat="1" ht="27" customHeight="1">
      <c r="A917" s="43">
        <v>60</v>
      </c>
      <c r="B917" s="43"/>
      <c r="C917" s="143" t="s">
        <v>6978</v>
      </c>
      <c r="D917" s="370" t="s">
        <v>6969</v>
      </c>
      <c r="E917" s="145" t="s">
        <v>6979</v>
      </c>
      <c r="F917" s="145" t="s">
        <v>6980</v>
      </c>
      <c r="G917" s="43" t="s">
        <v>6981</v>
      </c>
      <c r="H917" s="372">
        <v>15552260</v>
      </c>
      <c r="I917" s="345">
        <v>0</v>
      </c>
      <c r="J917" s="346">
        <v>0</v>
      </c>
      <c r="K917" s="145" t="s">
        <v>6972</v>
      </c>
      <c r="L917" s="132" t="s">
        <v>6982</v>
      </c>
      <c r="M917" s="371"/>
      <c r="N917" s="273"/>
      <c r="O917" s="273"/>
      <c r="P917" s="273"/>
      <c r="Q917" s="273"/>
      <c r="R917" s="273"/>
      <c r="S917" s="273"/>
      <c r="T917" s="273"/>
      <c r="U917" s="273"/>
      <c r="V917" s="273"/>
      <c r="W917" s="273"/>
      <c r="X917" s="273"/>
      <c r="Y917" s="273"/>
      <c r="Z917" s="273"/>
      <c r="AA917" s="273"/>
      <c r="AB917" s="273"/>
      <c r="AC917" s="273"/>
      <c r="AD917" s="273"/>
      <c r="AE917" s="273"/>
      <c r="AF917" s="273"/>
      <c r="AG917" s="273"/>
      <c r="AH917" s="273"/>
      <c r="AI917" s="273"/>
      <c r="AJ917" s="273"/>
      <c r="AK917" s="273"/>
      <c r="AL917" s="273"/>
      <c r="AM917" s="273"/>
      <c r="AN917" s="273"/>
      <c r="AO917" s="273"/>
      <c r="AP917" s="273"/>
      <c r="AQ917" s="273"/>
      <c r="AR917" s="273"/>
      <c r="AS917" s="273"/>
      <c r="AT917" s="273"/>
      <c r="AU917" s="273"/>
      <c r="AV917" s="273"/>
      <c r="AW917" s="273"/>
      <c r="AX917" s="273"/>
      <c r="AY917" s="273"/>
      <c r="AZ917" s="273"/>
      <c r="BA917" s="273"/>
      <c r="BB917" s="273"/>
      <c r="BC917" s="273"/>
      <c r="BD917" s="273"/>
      <c r="BE917" s="273"/>
      <c r="BF917" s="273"/>
      <c r="BG917" s="273"/>
      <c r="BH917" s="273"/>
      <c r="BI917" s="273"/>
      <c r="BJ917" s="273"/>
      <c r="BK917" s="273"/>
      <c r="BL917" s="273"/>
      <c r="BM917" s="273"/>
      <c r="BN917" s="273"/>
      <c r="BO917" s="273"/>
      <c r="BP917" s="273"/>
      <c r="BQ917" s="273"/>
      <c r="BR917" s="273"/>
      <c r="BS917" s="273"/>
      <c r="BT917" s="273"/>
      <c r="BU917" s="273"/>
      <c r="BV917" s="273"/>
      <c r="BW917" s="273"/>
      <c r="BX917" s="273"/>
      <c r="BY917" s="273"/>
      <c r="BZ917" s="273"/>
      <c r="CA917" s="273"/>
      <c r="CB917" s="273"/>
      <c r="CC917" s="273"/>
      <c r="CD917" s="273"/>
      <c r="CE917" s="273"/>
      <c r="CF917" s="273"/>
      <c r="CG917" s="273"/>
      <c r="CH917" s="273"/>
      <c r="CI917" s="273"/>
      <c r="CJ917" s="273"/>
      <c r="CK917" s="273"/>
      <c r="CL917" s="273"/>
      <c r="CM917" s="273"/>
      <c r="CN917" s="273"/>
      <c r="CO917" s="273"/>
      <c r="CP917" s="273"/>
      <c r="CQ917" s="273"/>
      <c r="CR917" s="273"/>
      <c r="CS917" s="273"/>
      <c r="CT917" s="273"/>
      <c r="CU917" s="273"/>
      <c r="CV917" s="273"/>
      <c r="CW917" s="273"/>
      <c r="CX917" s="273"/>
      <c r="CY917" s="273"/>
      <c r="CZ917" s="273"/>
      <c r="DA917" s="273"/>
      <c r="DB917" s="273"/>
      <c r="DC917" s="273"/>
      <c r="DD917" s="273"/>
    </row>
    <row r="918" spans="1:108" s="136" customFormat="1" ht="27" customHeight="1">
      <c r="A918" s="43">
        <v>61</v>
      </c>
      <c r="B918" s="43"/>
      <c r="C918" s="143" t="s">
        <v>6983</v>
      </c>
      <c r="D918" s="370" t="s">
        <v>6851</v>
      </c>
      <c r="E918" s="145"/>
      <c r="F918" s="145" t="s">
        <v>6984</v>
      </c>
      <c r="G918" s="43" t="s">
        <v>6985</v>
      </c>
      <c r="H918" s="372">
        <v>9435</v>
      </c>
      <c r="I918" s="345">
        <v>0</v>
      </c>
      <c r="J918" s="346">
        <v>0</v>
      </c>
      <c r="K918" s="145" t="s">
        <v>6986</v>
      </c>
      <c r="L918" s="132" t="s">
        <v>6987</v>
      </c>
      <c r="M918" s="371"/>
      <c r="N918" s="273"/>
      <c r="O918" s="273"/>
      <c r="P918" s="273"/>
      <c r="Q918" s="273"/>
      <c r="R918" s="273"/>
      <c r="S918" s="273"/>
      <c r="T918" s="273"/>
      <c r="U918" s="273"/>
      <c r="V918" s="273"/>
      <c r="W918" s="273"/>
      <c r="X918" s="273"/>
      <c r="Y918" s="273"/>
      <c r="Z918" s="273"/>
      <c r="AA918" s="273"/>
      <c r="AB918" s="273"/>
      <c r="AC918" s="273"/>
      <c r="AD918" s="273"/>
      <c r="AE918" s="273"/>
      <c r="AF918" s="273"/>
      <c r="AG918" s="273"/>
      <c r="AH918" s="273"/>
      <c r="AI918" s="273"/>
      <c r="AJ918" s="273"/>
      <c r="AK918" s="273"/>
      <c r="AL918" s="273"/>
      <c r="AM918" s="273"/>
      <c r="AN918" s="273"/>
      <c r="AO918" s="273"/>
      <c r="AP918" s="273"/>
      <c r="AQ918" s="273"/>
      <c r="AR918" s="273"/>
      <c r="AS918" s="273"/>
      <c r="AT918" s="273"/>
      <c r="AU918" s="273"/>
      <c r="AV918" s="273"/>
      <c r="AW918" s="273"/>
      <c r="AX918" s="273"/>
      <c r="AY918" s="273"/>
      <c r="AZ918" s="273"/>
      <c r="BA918" s="273"/>
      <c r="BB918" s="273"/>
      <c r="BC918" s="273"/>
      <c r="BD918" s="273"/>
      <c r="BE918" s="273"/>
      <c r="BF918" s="273"/>
      <c r="BG918" s="273"/>
      <c r="BH918" s="273"/>
      <c r="BI918" s="273"/>
      <c r="BJ918" s="273"/>
      <c r="BK918" s="273"/>
      <c r="BL918" s="273"/>
      <c r="BM918" s="273"/>
      <c r="BN918" s="273"/>
      <c r="BO918" s="273"/>
      <c r="BP918" s="273"/>
      <c r="BQ918" s="273"/>
      <c r="BR918" s="273"/>
      <c r="BS918" s="273"/>
      <c r="BT918" s="273"/>
      <c r="BU918" s="273"/>
      <c r="BV918" s="273"/>
      <c r="BW918" s="273"/>
      <c r="BX918" s="273"/>
      <c r="BY918" s="273"/>
      <c r="BZ918" s="273"/>
      <c r="CA918" s="273"/>
      <c r="CB918" s="273"/>
      <c r="CC918" s="273"/>
      <c r="CD918" s="273"/>
      <c r="CE918" s="273"/>
      <c r="CF918" s="273"/>
      <c r="CG918" s="273"/>
      <c r="CH918" s="273"/>
      <c r="CI918" s="273"/>
      <c r="CJ918" s="273"/>
      <c r="CK918" s="273"/>
      <c r="CL918" s="273"/>
      <c r="CM918" s="273"/>
      <c r="CN918" s="273"/>
      <c r="CO918" s="273"/>
      <c r="CP918" s="273"/>
      <c r="CQ918" s="273"/>
      <c r="CR918" s="273"/>
      <c r="CS918" s="273"/>
      <c r="CT918" s="273"/>
      <c r="CU918" s="273"/>
      <c r="CV918" s="273"/>
      <c r="CW918" s="273"/>
      <c r="CX918" s="273"/>
      <c r="CY918" s="273"/>
      <c r="CZ918" s="273"/>
      <c r="DA918" s="273"/>
      <c r="DB918" s="273"/>
      <c r="DC918" s="273"/>
      <c r="DD918" s="273"/>
    </row>
    <row r="919" spans="1:108" s="136" customFormat="1" ht="27" customHeight="1">
      <c r="A919" s="43">
        <v>62</v>
      </c>
      <c r="B919" s="43"/>
      <c r="C919" s="143" t="s">
        <v>6944</v>
      </c>
      <c r="D919" s="370" t="s">
        <v>6988</v>
      </c>
      <c r="E919" s="145"/>
      <c r="F919" s="145" t="s">
        <v>6989</v>
      </c>
      <c r="G919" s="43" t="s">
        <v>6985</v>
      </c>
      <c r="H919" s="372">
        <v>6500</v>
      </c>
      <c r="I919" s="345">
        <v>0</v>
      </c>
      <c r="J919" s="346">
        <v>0</v>
      </c>
      <c r="K919" s="145" t="s">
        <v>6986</v>
      </c>
      <c r="L919" s="132" t="s">
        <v>6990</v>
      </c>
      <c r="M919" s="371"/>
      <c r="N919" s="273"/>
      <c r="O919" s="273"/>
      <c r="P919" s="273"/>
      <c r="Q919" s="273"/>
      <c r="R919" s="273"/>
      <c r="S919" s="273"/>
      <c r="T919" s="273"/>
      <c r="U919" s="273"/>
      <c r="V919" s="273"/>
      <c r="W919" s="273"/>
      <c r="X919" s="273"/>
      <c r="Y919" s="273"/>
      <c r="Z919" s="273"/>
      <c r="AA919" s="273"/>
      <c r="AB919" s="273"/>
      <c r="AC919" s="273"/>
      <c r="AD919" s="273"/>
      <c r="AE919" s="273"/>
      <c r="AF919" s="273"/>
      <c r="AG919" s="273"/>
      <c r="AH919" s="273"/>
      <c r="AI919" s="273"/>
      <c r="AJ919" s="273"/>
      <c r="AK919" s="273"/>
      <c r="AL919" s="273"/>
      <c r="AM919" s="273"/>
      <c r="AN919" s="273"/>
      <c r="AO919" s="273"/>
      <c r="AP919" s="273"/>
      <c r="AQ919" s="273"/>
      <c r="AR919" s="273"/>
      <c r="AS919" s="273"/>
      <c r="AT919" s="273"/>
      <c r="AU919" s="273"/>
      <c r="AV919" s="273"/>
      <c r="AW919" s="273"/>
      <c r="AX919" s="273"/>
      <c r="AY919" s="273"/>
      <c r="AZ919" s="273"/>
      <c r="BA919" s="273"/>
      <c r="BB919" s="273"/>
      <c r="BC919" s="273"/>
      <c r="BD919" s="273"/>
      <c r="BE919" s="273"/>
      <c r="BF919" s="273"/>
      <c r="BG919" s="273"/>
      <c r="BH919" s="273"/>
      <c r="BI919" s="273"/>
      <c r="BJ919" s="273"/>
      <c r="BK919" s="273"/>
      <c r="BL919" s="273"/>
      <c r="BM919" s="273"/>
      <c r="BN919" s="273"/>
      <c r="BO919" s="273"/>
      <c r="BP919" s="273"/>
      <c r="BQ919" s="273"/>
      <c r="BR919" s="273"/>
      <c r="BS919" s="273"/>
      <c r="BT919" s="273"/>
      <c r="BU919" s="273"/>
      <c r="BV919" s="273"/>
      <c r="BW919" s="273"/>
      <c r="BX919" s="273"/>
      <c r="BY919" s="273"/>
      <c r="BZ919" s="273"/>
      <c r="CA919" s="273"/>
      <c r="CB919" s="273"/>
      <c r="CC919" s="273"/>
      <c r="CD919" s="273"/>
      <c r="CE919" s="273"/>
      <c r="CF919" s="273"/>
      <c r="CG919" s="273"/>
      <c r="CH919" s="273"/>
      <c r="CI919" s="273"/>
      <c r="CJ919" s="273"/>
      <c r="CK919" s="273"/>
      <c r="CL919" s="273"/>
      <c r="CM919" s="273"/>
      <c r="CN919" s="273"/>
      <c r="CO919" s="273"/>
      <c r="CP919" s="273"/>
      <c r="CQ919" s="273"/>
      <c r="CR919" s="273"/>
      <c r="CS919" s="273"/>
      <c r="CT919" s="273"/>
      <c r="CU919" s="273"/>
      <c r="CV919" s="273"/>
      <c r="CW919" s="273"/>
      <c r="CX919" s="273"/>
      <c r="CY919" s="273"/>
      <c r="CZ919" s="273"/>
      <c r="DA919" s="273"/>
      <c r="DB919" s="273"/>
      <c r="DC919" s="273"/>
      <c r="DD919" s="273"/>
    </row>
    <row r="920" spans="1:108" s="136" customFormat="1" ht="27" customHeight="1">
      <c r="A920" s="43">
        <v>63</v>
      </c>
      <c r="B920" s="43"/>
      <c r="C920" s="143" t="s">
        <v>6991</v>
      </c>
      <c r="D920" s="370" t="s">
        <v>6992</v>
      </c>
      <c r="E920" s="145"/>
      <c r="F920" s="145" t="s">
        <v>6993</v>
      </c>
      <c r="G920" s="43" t="s">
        <v>6985</v>
      </c>
      <c r="H920" s="372">
        <v>100</v>
      </c>
      <c r="I920" s="345">
        <v>0</v>
      </c>
      <c r="J920" s="346">
        <v>0</v>
      </c>
      <c r="K920" s="145" t="s">
        <v>6986</v>
      </c>
      <c r="L920" s="132" t="s">
        <v>6994</v>
      </c>
      <c r="M920" s="371"/>
      <c r="N920" s="273"/>
      <c r="O920" s="273"/>
      <c r="P920" s="273"/>
      <c r="Q920" s="273"/>
      <c r="R920" s="273"/>
      <c r="S920" s="273"/>
      <c r="T920" s="273"/>
      <c r="U920" s="273"/>
      <c r="V920" s="273"/>
      <c r="W920" s="273"/>
      <c r="X920" s="273"/>
      <c r="Y920" s="273"/>
      <c r="Z920" s="273"/>
      <c r="AA920" s="273"/>
      <c r="AB920" s="273"/>
      <c r="AC920" s="273"/>
      <c r="AD920" s="273"/>
      <c r="AE920" s="273"/>
      <c r="AF920" s="273"/>
      <c r="AG920" s="273"/>
      <c r="AH920" s="273"/>
      <c r="AI920" s="273"/>
      <c r="AJ920" s="273"/>
      <c r="AK920" s="273"/>
      <c r="AL920" s="273"/>
      <c r="AM920" s="273"/>
      <c r="AN920" s="273"/>
      <c r="AO920" s="273"/>
      <c r="AP920" s="273"/>
      <c r="AQ920" s="273"/>
      <c r="AR920" s="273"/>
      <c r="AS920" s="273"/>
      <c r="AT920" s="273"/>
      <c r="AU920" s="273"/>
      <c r="AV920" s="273"/>
      <c r="AW920" s="273"/>
      <c r="AX920" s="273"/>
      <c r="AY920" s="273"/>
      <c r="AZ920" s="273"/>
      <c r="BA920" s="273"/>
      <c r="BB920" s="273"/>
      <c r="BC920" s="273"/>
      <c r="BD920" s="273"/>
      <c r="BE920" s="273"/>
      <c r="BF920" s="273"/>
      <c r="BG920" s="273"/>
      <c r="BH920" s="273"/>
      <c r="BI920" s="273"/>
      <c r="BJ920" s="273"/>
      <c r="BK920" s="273"/>
      <c r="BL920" s="273"/>
      <c r="BM920" s="273"/>
      <c r="BN920" s="273"/>
      <c r="BO920" s="273"/>
      <c r="BP920" s="273"/>
      <c r="BQ920" s="273"/>
      <c r="BR920" s="273"/>
      <c r="BS920" s="273"/>
      <c r="BT920" s="273"/>
      <c r="BU920" s="273"/>
      <c r="BV920" s="273"/>
      <c r="BW920" s="273"/>
      <c r="BX920" s="273"/>
      <c r="BY920" s="273"/>
      <c r="BZ920" s="273"/>
      <c r="CA920" s="273"/>
      <c r="CB920" s="273"/>
      <c r="CC920" s="273"/>
      <c r="CD920" s="273"/>
      <c r="CE920" s="273"/>
      <c r="CF920" s="273"/>
      <c r="CG920" s="273"/>
      <c r="CH920" s="273"/>
      <c r="CI920" s="273"/>
      <c r="CJ920" s="273"/>
      <c r="CK920" s="273"/>
      <c r="CL920" s="273"/>
      <c r="CM920" s="273"/>
      <c r="CN920" s="273"/>
      <c r="CO920" s="273"/>
      <c r="CP920" s="273"/>
      <c r="CQ920" s="273"/>
      <c r="CR920" s="273"/>
      <c r="CS920" s="273"/>
      <c r="CT920" s="273"/>
      <c r="CU920" s="273"/>
      <c r="CV920" s="273"/>
      <c r="CW920" s="273"/>
      <c r="CX920" s="273"/>
      <c r="CY920" s="273"/>
      <c r="CZ920" s="273"/>
      <c r="DA920" s="273"/>
      <c r="DB920" s="273"/>
      <c r="DC920" s="273"/>
      <c r="DD920" s="273"/>
    </row>
    <row r="921" spans="1:108" s="136" customFormat="1" ht="27" customHeight="1">
      <c r="A921" s="43">
        <v>64</v>
      </c>
      <c r="B921" s="43"/>
      <c r="C921" s="143" t="s">
        <v>957</v>
      </c>
      <c r="D921" s="370" t="s">
        <v>6988</v>
      </c>
      <c r="E921" s="145"/>
      <c r="F921" s="145" t="s">
        <v>6995</v>
      </c>
      <c r="G921" s="43" t="s">
        <v>6985</v>
      </c>
      <c r="H921" s="372">
        <v>200</v>
      </c>
      <c r="I921" s="345">
        <v>0</v>
      </c>
      <c r="J921" s="346">
        <v>0</v>
      </c>
      <c r="K921" s="145" t="s">
        <v>6986</v>
      </c>
      <c r="L921" s="132" t="s">
        <v>6996</v>
      </c>
      <c r="M921" s="371"/>
      <c r="N921" s="273"/>
      <c r="O921" s="273"/>
      <c r="P921" s="273"/>
      <c r="Q921" s="273"/>
      <c r="R921" s="273"/>
      <c r="S921" s="273"/>
      <c r="T921" s="273"/>
      <c r="U921" s="273"/>
      <c r="V921" s="273"/>
      <c r="W921" s="273"/>
      <c r="X921" s="273"/>
      <c r="Y921" s="273"/>
      <c r="Z921" s="273"/>
      <c r="AA921" s="273"/>
      <c r="AB921" s="273"/>
      <c r="AC921" s="273"/>
      <c r="AD921" s="273"/>
      <c r="AE921" s="273"/>
      <c r="AF921" s="273"/>
      <c r="AG921" s="273"/>
      <c r="AH921" s="273"/>
      <c r="AI921" s="273"/>
      <c r="AJ921" s="273"/>
      <c r="AK921" s="273"/>
      <c r="AL921" s="273"/>
      <c r="AM921" s="273"/>
      <c r="AN921" s="273"/>
      <c r="AO921" s="273"/>
      <c r="AP921" s="273"/>
      <c r="AQ921" s="273"/>
      <c r="AR921" s="273"/>
      <c r="AS921" s="273"/>
      <c r="AT921" s="273"/>
      <c r="AU921" s="273"/>
      <c r="AV921" s="273"/>
      <c r="AW921" s="273"/>
      <c r="AX921" s="273"/>
      <c r="AY921" s="273"/>
      <c r="AZ921" s="273"/>
      <c r="BA921" s="273"/>
      <c r="BB921" s="273"/>
      <c r="BC921" s="273"/>
      <c r="BD921" s="273"/>
      <c r="BE921" s="273"/>
      <c r="BF921" s="273"/>
      <c r="BG921" s="273"/>
      <c r="BH921" s="273"/>
      <c r="BI921" s="273"/>
      <c r="BJ921" s="273"/>
      <c r="BK921" s="273"/>
      <c r="BL921" s="273"/>
      <c r="BM921" s="273"/>
      <c r="BN921" s="273"/>
      <c r="BO921" s="273"/>
      <c r="BP921" s="273"/>
      <c r="BQ921" s="273"/>
      <c r="BR921" s="273"/>
      <c r="BS921" s="273"/>
      <c r="BT921" s="273"/>
      <c r="BU921" s="273"/>
      <c r="BV921" s="273"/>
      <c r="BW921" s="273"/>
      <c r="BX921" s="273"/>
      <c r="BY921" s="273"/>
      <c r="BZ921" s="273"/>
      <c r="CA921" s="273"/>
      <c r="CB921" s="273"/>
      <c r="CC921" s="273"/>
      <c r="CD921" s="273"/>
      <c r="CE921" s="273"/>
      <c r="CF921" s="273"/>
      <c r="CG921" s="273"/>
      <c r="CH921" s="273"/>
      <c r="CI921" s="273"/>
      <c r="CJ921" s="273"/>
      <c r="CK921" s="273"/>
      <c r="CL921" s="273"/>
      <c r="CM921" s="273"/>
      <c r="CN921" s="273"/>
      <c r="CO921" s="273"/>
      <c r="CP921" s="273"/>
      <c r="CQ921" s="273"/>
      <c r="CR921" s="273"/>
      <c r="CS921" s="273"/>
      <c r="CT921" s="273"/>
      <c r="CU921" s="273"/>
      <c r="CV921" s="273"/>
      <c r="CW921" s="273"/>
      <c r="CX921" s="273"/>
      <c r="CY921" s="273"/>
      <c r="CZ921" s="273"/>
      <c r="DA921" s="273"/>
      <c r="DB921" s="273"/>
      <c r="DC921" s="273"/>
      <c r="DD921" s="273"/>
    </row>
    <row r="922" spans="1:108" s="136" customFormat="1" ht="27" customHeight="1">
      <c r="A922" s="43">
        <v>65</v>
      </c>
      <c r="B922" s="43"/>
      <c r="C922" s="143" t="s">
        <v>6997</v>
      </c>
      <c r="D922" s="370" t="s">
        <v>6998</v>
      </c>
      <c r="E922" s="145"/>
      <c r="F922" s="145" t="s">
        <v>6999</v>
      </c>
      <c r="G922" s="43" t="s">
        <v>6985</v>
      </c>
      <c r="H922" s="372">
        <v>300</v>
      </c>
      <c r="I922" s="345">
        <v>0</v>
      </c>
      <c r="J922" s="346">
        <v>0</v>
      </c>
      <c r="K922" s="145" t="s">
        <v>6986</v>
      </c>
      <c r="L922" s="132" t="s">
        <v>7000</v>
      </c>
      <c r="M922" s="371"/>
      <c r="N922" s="273"/>
      <c r="O922" s="273"/>
      <c r="P922" s="273"/>
      <c r="Q922" s="273"/>
      <c r="R922" s="273"/>
      <c r="S922" s="273"/>
      <c r="T922" s="273"/>
      <c r="U922" s="273"/>
      <c r="V922" s="273"/>
      <c r="W922" s="273"/>
      <c r="X922" s="273"/>
      <c r="Y922" s="273"/>
      <c r="Z922" s="273"/>
      <c r="AA922" s="273"/>
      <c r="AB922" s="273"/>
      <c r="AC922" s="273"/>
      <c r="AD922" s="273"/>
      <c r="AE922" s="273"/>
      <c r="AF922" s="273"/>
      <c r="AG922" s="273"/>
      <c r="AH922" s="273"/>
      <c r="AI922" s="273"/>
      <c r="AJ922" s="273"/>
      <c r="AK922" s="273"/>
      <c r="AL922" s="273"/>
      <c r="AM922" s="273"/>
      <c r="AN922" s="273"/>
      <c r="AO922" s="273"/>
      <c r="AP922" s="273"/>
      <c r="AQ922" s="273"/>
      <c r="AR922" s="273"/>
      <c r="AS922" s="273"/>
      <c r="AT922" s="273"/>
      <c r="AU922" s="273"/>
      <c r="AV922" s="273"/>
      <c r="AW922" s="273"/>
      <c r="AX922" s="273"/>
      <c r="AY922" s="273"/>
      <c r="AZ922" s="273"/>
      <c r="BA922" s="273"/>
      <c r="BB922" s="273"/>
      <c r="BC922" s="273"/>
      <c r="BD922" s="273"/>
      <c r="BE922" s="273"/>
      <c r="BF922" s="273"/>
      <c r="BG922" s="273"/>
      <c r="BH922" s="273"/>
      <c r="BI922" s="273"/>
      <c r="BJ922" s="273"/>
      <c r="BK922" s="273"/>
      <c r="BL922" s="273"/>
      <c r="BM922" s="273"/>
      <c r="BN922" s="273"/>
      <c r="BO922" s="273"/>
      <c r="BP922" s="273"/>
      <c r="BQ922" s="273"/>
      <c r="BR922" s="273"/>
      <c r="BS922" s="273"/>
      <c r="BT922" s="273"/>
      <c r="BU922" s="273"/>
      <c r="BV922" s="273"/>
      <c r="BW922" s="273"/>
      <c r="BX922" s="273"/>
      <c r="BY922" s="273"/>
      <c r="BZ922" s="273"/>
      <c r="CA922" s="273"/>
      <c r="CB922" s="273"/>
      <c r="CC922" s="273"/>
      <c r="CD922" s="273"/>
      <c r="CE922" s="273"/>
      <c r="CF922" s="273"/>
      <c r="CG922" s="273"/>
      <c r="CH922" s="273"/>
      <c r="CI922" s="273"/>
      <c r="CJ922" s="273"/>
      <c r="CK922" s="273"/>
      <c r="CL922" s="273"/>
      <c r="CM922" s="273"/>
      <c r="CN922" s="273"/>
      <c r="CO922" s="273"/>
      <c r="CP922" s="273"/>
      <c r="CQ922" s="273"/>
      <c r="CR922" s="273"/>
      <c r="CS922" s="273"/>
      <c r="CT922" s="273"/>
      <c r="CU922" s="273"/>
      <c r="CV922" s="273"/>
      <c r="CW922" s="273"/>
      <c r="CX922" s="273"/>
      <c r="CY922" s="273"/>
      <c r="CZ922" s="273"/>
      <c r="DA922" s="273"/>
      <c r="DB922" s="273"/>
      <c r="DC922" s="273"/>
      <c r="DD922" s="273"/>
    </row>
    <row r="923" spans="1:108" s="136" customFormat="1" ht="27" customHeight="1">
      <c r="A923" s="43">
        <v>66</v>
      </c>
      <c r="B923" s="43"/>
      <c r="C923" s="143" t="s">
        <v>447</v>
      </c>
      <c r="D923" s="370" t="s">
        <v>6871</v>
      </c>
      <c r="E923" s="145"/>
      <c r="F923" s="145" t="s">
        <v>7001</v>
      </c>
      <c r="G923" s="43" t="s">
        <v>6985</v>
      </c>
      <c r="H923" s="372">
        <v>3200</v>
      </c>
      <c r="I923" s="345">
        <v>0</v>
      </c>
      <c r="J923" s="346">
        <v>0</v>
      </c>
      <c r="K923" s="145" t="s">
        <v>6986</v>
      </c>
      <c r="L923" s="132" t="s">
        <v>7002</v>
      </c>
      <c r="M923" s="371"/>
      <c r="N923" s="273"/>
      <c r="O923" s="273"/>
      <c r="P923" s="273"/>
      <c r="Q923" s="273"/>
      <c r="R923" s="273"/>
      <c r="S923" s="273"/>
      <c r="T923" s="273"/>
      <c r="U923" s="273"/>
      <c r="V923" s="273"/>
      <c r="W923" s="273"/>
      <c r="X923" s="273"/>
      <c r="Y923" s="273"/>
      <c r="Z923" s="273"/>
      <c r="AA923" s="273"/>
      <c r="AB923" s="273"/>
      <c r="AC923" s="273"/>
      <c r="AD923" s="273"/>
      <c r="AE923" s="273"/>
      <c r="AF923" s="273"/>
      <c r="AG923" s="273"/>
      <c r="AH923" s="273"/>
      <c r="AI923" s="273"/>
      <c r="AJ923" s="273"/>
      <c r="AK923" s="273"/>
      <c r="AL923" s="273"/>
      <c r="AM923" s="273"/>
      <c r="AN923" s="273"/>
      <c r="AO923" s="273"/>
      <c r="AP923" s="273"/>
      <c r="AQ923" s="273"/>
      <c r="AR923" s="273"/>
      <c r="AS923" s="273"/>
      <c r="AT923" s="273"/>
      <c r="AU923" s="273"/>
      <c r="AV923" s="273"/>
      <c r="AW923" s="273"/>
      <c r="AX923" s="273"/>
      <c r="AY923" s="273"/>
      <c r="AZ923" s="273"/>
      <c r="BA923" s="273"/>
      <c r="BB923" s="273"/>
      <c r="BC923" s="273"/>
      <c r="BD923" s="273"/>
      <c r="BE923" s="273"/>
      <c r="BF923" s="273"/>
      <c r="BG923" s="273"/>
      <c r="BH923" s="273"/>
      <c r="BI923" s="273"/>
      <c r="BJ923" s="273"/>
      <c r="BK923" s="273"/>
      <c r="BL923" s="273"/>
      <c r="BM923" s="273"/>
      <c r="BN923" s="273"/>
      <c r="BO923" s="273"/>
      <c r="BP923" s="273"/>
      <c r="BQ923" s="273"/>
      <c r="BR923" s="273"/>
      <c r="BS923" s="273"/>
      <c r="BT923" s="273"/>
      <c r="BU923" s="273"/>
      <c r="BV923" s="273"/>
      <c r="BW923" s="273"/>
      <c r="BX923" s="273"/>
      <c r="BY923" s="273"/>
      <c r="BZ923" s="273"/>
      <c r="CA923" s="273"/>
      <c r="CB923" s="273"/>
      <c r="CC923" s="273"/>
      <c r="CD923" s="273"/>
      <c r="CE923" s="273"/>
      <c r="CF923" s="273"/>
      <c r="CG923" s="273"/>
      <c r="CH923" s="273"/>
      <c r="CI923" s="273"/>
      <c r="CJ923" s="273"/>
      <c r="CK923" s="273"/>
      <c r="CL923" s="273"/>
      <c r="CM923" s="273"/>
      <c r="CN923" s="273"/>
      <c r="CO923" s="273"/>
      <c r="CP923" s="273"/>
      <c r="CQ923" s="273"/>
      <c r="CR923" s="273"/>
      <c r="CS923" s="273"/>
      <c r="CT923" s="273"/>
      <c r="CU923" s="273"/>
      <c r="CV923" s="273"/>
      <c r="CW923" s="273"/>
      <c r="CX923" s="273"/>
      <c r="CY923" s="273"/>
      <c r="CZ923" s="273"/>
      <c r="DA923" s="273"/>
      <c r="DB923" s="273"/>
      <c r="DC923" s="273"/>
      <c r="DD923" s="273"/>
    </row>
    <row r="924" spans="1:108" s="136" customFormat="1" ht="27" customHeight="1">
      <c r="A924" s="43">
        <v>67</v>
      </c>
      <c r="B924" s="43"/>
      <c r="C924" s="143" t="s">
        <v>7003</v>
      </c>
      <c r="D924" s="370" t="s">
        <v>7004</v>
      </c>
      <c r="E924" s="145"/>
      <c r="F924" s="145" t="s">
        <v>7005</v>
      </c>
      <c r="G924" s="43" t="s">
        <v>6985</v>
      </c>
      <c r="H924" s="372">
        <v>2090</v>
      </c>
      <c r="I924" s="345">
        <v>0</v>
      </c>
      <c r="J924" s="346">
        <v>0</v>
      </c>
      <c r="K924" s="145" t="s">
        <v>6986</v>
      </c>
      <c r="L924" s="132" t="s">
        <v>7006</v>
      </c>
      <c r="M924" s="371"/>
      <c r="N924" s="273"/>
      <c r="O924" s="273"/>
      <c r="P924" s="273"/>
      <c r="Q924" s="273"/>
      <c r="R924" s="273"/>
      <c r="S924" s="273"/>
      <c r="T924" s="273"/>
      <c r="U924" s="273"/>
      <c r="V924" s="273"/>
      <c r="W924" s="273"/>
      <c r="X924" s="273"/>
      <c r="Y924" s="273"/>
      <c r="Z924" s="273"/>
      <c r="AA924" s="273"/>
      <c r="AB924" s="273"/>
      <c r="AC924" s="273"/>
      <c r="AD924" s="273"/>
      <c r="AE924" s="273"/>
      <c r="AF924" s="273"/>
      <c r="AG924" s="273"/>
      <c r="AH924" s="273"/>
      <c r="AI924" s="273"/>
      <c r="AJ924" s="273"/>
      <c r="AK924" s="273"/>
      <c r="AL924" s="273"/>
      <c r="AM924" s="273"/>
      <c r="AN924" s="273"/>
      <c r="AO924" s="273"/>
      <c r="AP924" s="273"/>
      <c r="AQ924" s="273"/>
      <c r="AR924" s="273"/>
      <c r="AS924" s="273"/>
      <c r="AT924" s="273"/>
      <c r="AU924" s="273"/>
      <c r="AV924" s="273"/>
      <c r="AW924" s="273"/>
      <c r="AX924" s="273"/>
      <c r="AY924" s="273"/>
      <c r="AZ924" s="273"/>
      <c r="BA924" s="273"/>
      <c r="BB924" s="273"/>
      <c r="BC924" s="273"/>
      <c r="BD924" s="273"/>
      <c r="BE924" s="273"/>
      <c r="BF924" s="273"/>
      <c r="BG924" s="273"/>
      <c r="BH924" s="273"/>
      <c r="BI924" s="273"/>
      <c r="BJ924" s="273"/>
      <c r="BK924" s="273"/>
      <c r="BL924" s="273"/>
      <c r="BM924" s="273"/>
      <c r="BN924" s="273"/>
      <c r="BO924" s="273"/>
      <c r="BP924" s="273"/>
      <c r="BQ924" s="273"/>
      <c r="BR924" s="273"/>
      <c r="BS924" s="273"/>
      <c r="BT924" s="273"/>
      <c r="BU924" s="273"/>
      <c r="BV924" s="273"/>
      <c r="BW924" s="273"/>
      <c r="BX924" s="273"/>
      <c r="BY924" s="273"/>
      <c r="BZ924" s="273"/>
      <c r="CA924" s="273"/>
      <c r="CB924" s="273"/>
      <c r="CC924" s="273"/>
      <c r="CD924" s="273"/>
      <c r="CE924" s="273"/>
      <c r="CF924" s="273"/>
      <c r="CG924" s="273"/>
      <c r="CH924" s="273"/>
      <c r="CI924" s="273"/>
      <c r="CJ924" s="273"/>
      <c r="CK924" s="273"/>
      <c r="CL924" s="273"/>
      <c r="CM924" s="273"/>
      <c r="CN924" s="273"/>
      <c r="CO924" s="273"/>
      <c r="CP924" s="273"/>
      <c r="CQ924" s="273"/>
      <c r="CR924" s="273"/>
      <c r="CS924" s="273"/>
      <c r="CT924" s="273"/>
      <c r="CU924" s="273"/>
      <c r="CV924" s="273"/>
      <c r="CW924" s="273"/>
      <c r="CX924" s="273"/>
      <c r="CY924" s="273"/>
      <c r="CZ924" s="273"/>
      <c r="DA924" s="273"/>
      <c r="DB924" s="273"/>
      <c r="DC924" s="273"/>
      <c r="DD924" s="273"/>
    </row>
    <row r="925" spans="1:108" s="136" customFormat="1" ht="27" customHeight="1">
      <c r="A925" s="43">
        <v>68</v>
      </c>
      <c r="B925" s="43"/>
      <c r="C925" s="143" t="s">
        <v>7007</v>
      </c>
      <c r="D925" s="370" t="s">
        <v>7004</v>
      </c>
      <c r="E925" s="145"/>
      <c r="F925" s="145" t="s">
        <v>7008</v>
      </c>
      <c r="G925" s="43" t="s">
        <v>6985</v>
      </c>
      <c r="H925" s="372">
        <v>813</v>
      </c>
      <c r="I925" s="345">
        <v>0</v>
      </c>
      <c r="J925" s="346">
        <v>0</v>
      </c>
      <c r="K925" s="145" t="s">
        <v>6986</v>
      </c>
      <c r="L925" s="132" t="s">
        <v>7009</v>
      </c>
      <c r="M925" s="371"/>
      <c r="N925" s="273"/>
      <c r="O925" s="273"/>
      <c r="P925" s="273"/>
      <c r="Q925" s="273"/>
      <c r="R925" s="273"/>
      <c r="S925" s="273"/>
      <c r="T925" s="273"/>
      <c r="U925" s="273"/>
      <c r="V925" s="273"/>
      <c r="W925" s="273"/>
      <c r="X925" s="273"/>
      <c r="Y925" s="273"/>
      <c r="Z925" s="273"/>
      <c r="AA925" s="273"/>
      <c r="AB925" s="273"/>
      <c r="AC925" s="273"/>
      <c r="AD925" s="273"/>
      <c r="AE925" s="273"/>
      <c r="AF925" s="273"/>
      <c r="AG925" s="273"/>
      <c r="AH925" s="273"/>
      <c r="AI925" s="273"/>
      <c r="AJ925" s="273"/>
      <c r="AK925" s="273"/>
      <c r="AL925" s="273"/>
      <c r="AM925" s="273"/>
      <c r="AN925" s="273"/>
      <c r="AO925" s="273"/>
      <c r="AP925" s="273"/>
      <c r="AQ925" s="273"/>
      <c r="AR925" s="273"/>
      <c r="AS925" s="273"/>
      <c r="AT925" s="273"/>
      <c r="AU925" s="273"/>
      <c r="AV925" s="273"/>
      <c r="AW925" s="273"/>
      <c r="AX925" s="273"/>
      <c r="AY925" s="273"/>
      <c r="AZ925" s="273"/>
      <c r="BA925" s="273"/>
      <c r="BB925" s="273"/>
      <c r="BC925" s="273"/>
      <c r="BD925" s="273"/>
      <c r="BE925" s="273"/>
      <c r="BF925" s="273"/>
      <c r="BG925" s="273"/>
      <c r="BH925" s="273"/>
      <c r="BI925" s="273"/>
      <c r="BJ925" s="273"/>
      <c r="BK925" s="273"/>
      <c r="BL925" s="273"/>
      <c r="BM925" s="273"/>
      <c r="BN925" s="273"/>
      <c r="BO925" s="273"/>
      <c r="BP925" s="273"/>
      <c r="BQ925" s="273"/>
      <c r="BR925" s="273"/>
      <c r="BS925" s="273"/>
      <c r="BT925" s="273"/>
      <c r="BU925" s="273"/>
      <c r="BV925" s="273"/>
      <c r="BW925" s="273"/>
      <c r="BX925" s="273"/>
      <c r="BY925" s="273"/>
      <c r="BZ925" s="273"/>
      <c r="CA925" s="273"/>
      <c r="CB925" s="273"/>
      <c r="CC925" s="273"/>
      <c r="CD925" s="273"/>
      <c r="CE925" s="273"/>
      <c r="CF925" s="273"/>
      <c r="CG925" s="273"/>
      <c r="CH925" s="273"/>
      <c r="CI925" s="273"/>
      <c r="CJ925" s="273"/>
      <c r="CK925" s="273"/>
      <c r="CL925" s="273"/>
      <c r="CM925" s="273"/>
      <c r="CN925" s="273"/>
      <c r="CO925" s="273"/>
      <c r="CP925" s="273"/>
      <c r="CQ925" s="273"/>
      <c r="CR925" s="273"/>
      <c r="CS925" s="273"/>
      <c r="CT925" s="273"/>
      <c r="CU925" s="273"/>
      <c r="CV925" s="273"/>
      <c r="CW925" s="273"/>
      <c r="CX925" s="273"/>
      <c r="CY925" s="273"/>
      <c r="CZ925" s="273"/>
      <c r="DA925" s="273"/>
      <c r="DB925" s="273"/>
      <c r="DC925" s="273"/>
      <c r="DD925" s="273"/>
    </row>
    <row r="926" spans="1:108" s="136" customFormat="1" ht="27" customHeight="1">
      <c r="A926" s="43">
        <v>69</v>
      </c>
      <c r="B926" s="43"/>
      <c r="C926" s="143" t="s">
        <v>7010</v>
      </c>
      <c r="D926" s="370" t="s">
        <v>7011</v>
      </c>
      <c r="E926" s="145"/>
      <c r="F926" s="145" t="s">
        <v>7012</v>
      </c>
      <c r="G926" s="43" t="s">
        <v>6985</v>
      </c>
      <c r="H926" s="372">
        <v>200</v>
      </c>
      <c r="I926" s="345">
        <v>0</v>
      </c>
      <c r="J926" s="346">
        <v>0</v>
      </c>
      <c r="K926" s="145" t="s">
        <v>6986</v>
      </c>
      <c r="L926" s="132" t="s">
        <v>7013</v>
      </c>
      <c r="M926" s="371"/>
      <c r="N926" s="273"/>
      <c r="O926" s="273"/>
      <c r="P926" s="273"/>
      <c r="Q926" s="273"/>
      <c r="R926" s="273"/>
      <c r="S926" s="273"/>
      <c r="T926" s="273"/>
      <c r="U926" s="273"/>
      <c r="V926" s="273"/>
      <c r="W926" s="273"/>
      <c r="X926" s="273"/>
      <c r="Y926" s="273"/>
      <c r="Z926" s="273"/>
      <c r="AA926" s="273"/>
      <c r="AB926" s="273"/>
      <c r="AC926" s="273"/>
      <c r="AD926" s="273"/>
      <c r="AE926" s="273"/>
      <c r="AF926" s="273"/>
      <c r="AG926" s="273"/>
      <c r="AH926" s="273"/>
      <c r="AI926" s="273"/>
      <c r="AJ926" s="273"/>
      <c r="AK926" s="273"/>
      <c r="AL926" s="273"/>
      <c r="AM926" s="273"/>
      <c r="AN926" s="273"/>
      <c r="AO926" s="273"/>
      <c r="AP926" s="273"/>
      <c r="AQ926" s="273"/>
      <c r="AR926" s="273"/>
      <c r="AS926" s="273"/>
      <c r="AT926" s="273"/>
      <c r="AU926" s="273"/>
      <c r="AV926" s="273"/>
      <c r="AW926" s="273"/>
      <c r="AX926" s="273"/>
      <c r="AY926" s="273"/>
      <c r="AZ926" s="273"/>
      <c r="BA926" s="273"/>
      <c r="BB926" s="273"/>
      <c r="BC926" s="273"/>
      <c r="BD926" s="273"/>
      <c r="BE926" s="273"/>
      <c r="BF926" s="273"/>
      <c r="BG926" s="273"/>
      <c r="BH926" s="273"/>
      <c r="BI926" s="273"/>
      <c r="BJ926" s="273"/>
      <c r="BK926" s="273"/>
      <c r="BL926" s="273"/>
      <c r="BM926" s="273"/>
      <c r="BN926" s="273"/>
      <c r="BO926" s="273"/>
      <c r="BP926" s="273"/>
      <c r="BQ926" s="273"/>
      <c r="BR926" s="273"/>
      <c r="BS926" s="273"/>
      <c r="BT926" s="273"/>
      <c r="BU926" s="273"/>
      <c r="BV926" s="273"/>
      <c r="BW926" s="273"/>
      <c r="BX926" s="273"/>
      <c r="BY926" s="273"/>
      <c r="BZ926" s="273"/>
      <c r="CA926" s="273"/>
      <c r="CB926" s="273"/>
      <c r="CC926" s="273"/>
      <c r="CD926" s="273"/>
      <c r="CE926" s="273"/>
      <c r="CF926" s="273"/>
      <c r="CG926" s="273"/>
      <c r="CH926" s="273"/>
      <c r="CI926" s="273"/>
      <c r="CJ926" s="273"/>
      <c r="CK926" s="273"/>
      <c r="CL926" s="273"/>
      <c r="CM926" s="273"/>
      <c r="CN926" s="273"/>
      <c r="CO926" s="273"/>
      <c r="CP926" s="273"/>
      <c r="CQ926" s="273"/>
      <c r="CR926" s="273"/>
      <c r="CS926" s="273"/>
      <c r="CT926" s="273"/>
      <c r="CU926" s="273"/>
      <c r="CV926" s="273"/>
      <c r="CW926" s="273"/>
      <c r="CX926" s="273"/>
      <c r="CY926" s="273"/>
      <c r="CZ926" s="273"/>
      <c r="DA926" s="273"/>
      <c r="DB926" s="273"/>
      <c r="DC926" s="273"/>
      <c r="DD926" s="273"/>
    </row>
    <row r="927" spans="1:108" s="136" customFormat="1" ht="27" customHeight="1">
      <c r="A927" s="43">
        <v>70</v>
      </c>
      <c r="B927" s="43"/>
      <c r="C927" s="143" t="s">
        <v>7014</v>
      </c>
      <c r="D927" s="370" t="s">
        <v>7004</v>
      </c>
      <c r="E927" s="145"/>
      <c r="F927" s="145" t="s">
        <v>7015</v>
      </c>
      <c r="G927" s="43" t="s">
        <v>7016</v>
      </c>
      <c r="H927" s="372">
        <v>3500</v>
      </c>
      <c r="I927" s="345">
        <v>0</v>
      </c>
      <c r="J927" s="346">
        <v>0</v>
      </c>
      <c r="K927" s="145" t="s">
        <v>6986</v>
      </c>
      <c r="L927" s="132" t="s">
        <v>7017</v>
      </c>
      <c r="M927" s="371"/>
      <c r="N927" s="273"/>
      <c r="O927" s="273"/>
      <c r="P927" s="273"/>
      <c r="Q927" s="273"/>
      <c r="R927" s="273"/>
      <c r="S927" s="273"/>
      <c r="T927" s="273"/>
      <c r="U927" s="273"/>
      <c r="V927" s="273"/>
      <c r="W927" s="273"/>
      <c r="X927" s="273"/>
      <c r="Y927" s="273"/>
      <c r="Z927" s="273"/>
      <c r="AA927" s="273"/>
      <c r="AB927" s="273"/>
      <c r="AC927" s="273"/>
      <c r="AD927" s="273"/>
      <c r="AE927" s="273"/>
      <c r="AF927" s="273"/>
      <c r="AG927" s="273"/>
      <c r="AH927" s="273"/>
      <c r="AI927" s="273"/>
      <c r="AJ927" s="273"/>
      <c r="AK927" s="273"/>
      <c r="AL927" s="273"/>
      <c r="AM927" s="273"/>
      <c r="AN927" s="273"/>
      <c r="AO927" s="273"/>
      <c r="AP927" s="273"/>
      <c r="AQ927" s="273"/>
      <c r="AR927" s="273"/>
      <c r="AS927" s="273"/>
      <c r="AT927" s="273"/>
      <c r="AU927" s="273"/>
      <c r="AV927" s="273"/>
      <c r="AW927" s="273"/>
      <c r="AX927" s="273"/>
      <c r="AY927" s="273"/>
      <c r="AZ927" s="273"/>
      <c r="BA927" s="273"/>
      <c r="BB927" s="273"/>
      <c r="BC927" s="273"/>
      <c r="BD927" s="273"/>
      <c r="BE927" s="273"/>
      <c r="BF927" s="273"/>
      <c r="BG927" s="273"/>
      <c r="BH927" s="273"/>
      <c r="BI927" s="273"/>
      <c r="BJ927" s="273"/>
      <c r="BK927" s="273"/>
      <c r="BL927" s="273"/>
      <c r="BM927" s="273"/>
      <c r="BN927" s="273"/>
      <c r="BO927" s="273"/>
      <c r="BP927" s="273"/>
      <c r="BQ927" s="273"/>
      <c r="BR927" s="273"/>
      <c r="BS927" s="273"/>
      <c r="BT927" s="273"/>
      <c r="BU927" s="273"/>
      <c r="BV927" s="273"/>
      <c r="BW927" s="273"/>
      <c r="BX927" s="273"/>
      <c r="BY927" s="273"/>
      <c r="BZ927" s="273"/>
      <c r="CA927" s="273"/>
      <c r="CB927" s="273"/>
      <c r="CC927" s="273"/>
      <c r="CD927" s="273"/>
      <c r="CE927" s="273"/>
      <c r="CF927" s="273"/>
      <c r="CG927" s="273"/>
      <c r="CH927" s="273"/>
      <c r="CI927" s="273"/>
      <c r="CJ927" s="273"/>
      <c r="CK927" s="273"/>
      <c r="CL927" s="273"/>
      <c r="CM927" s="273"/>
      <c r="CN927" s="273"/>
      <c r="CO927" s="273"/>
      <c r="CP927" s="273"/>
      <c r="CQ927" s="273"/>
      <c r="CR927" s="273"/>
      <c r="CS927" s="273"/>
      <c r="CT927" s="273"/>
      <c r="CU927" s="273"/>
      <c r="CV927" s="273"/>
      <c r="CW927" s="273"/>
      <c r="CX927" s="273"/>
      <c r="CY927" s="273"/>
      <c r="CZ927" s="273"/>
      <c r="DA927" s="273"/>
      <c r="DB927" s="273"/>
      <c r="DC927" s="273"/>
      <c r="DD927" s="273"/>
    </row>
    <row r="928" spans="1:108" s="136" customFormat="1" ht="27" customHeight="1">
      <c r="A928" s="43">
        <v>71</v>
      </c>
      <c r="B928" s="43"/>
      <c r="C928" s="143" t="s">
        <v>6919</v>
      </c>
      <c r="D928" s="370" t="s">
        <v>7018</v>
      </c>
      <c r="E928" s="145"/>
      <c r="F928" s="145" t="s">
        <v>7019</v>
      </c>
      <c r="G928" s="43" t="s">
        <v>6985</v>
      </c>
      <c r="H928" s="372">
        <v>80285</v>
      </c>
      <c r="I928" s="345">
        <v>0</v>
      </c>
      <c r="J928" s="346">
        <v>0</v>
      </c>
      <c r="K928" s="145" t="s">
        <v>6986</v>
      </c>
      <c r="L928" s="132" t="s">
        <v>7020</v>
      </c>
      <c r="M928" s="371"/>
      <c r="N928" s="273"/>
      <c r="O928" s="273"/>
      <c r="P928" s="273"/>
      <c r="Q928" s="273"/>
      <c r="R928" s="273"/>
      <c r="S928" s="273"/>
      <c r="T928" s="273"/>
      <c r="U928" s="273"/>
      <c r="V928" s="273"/>
      <c r="W928" s="273"/>
      <c r="X928" s="273"/>
      <c r="Y928" s="273"/>
      <c r="Z928" s="273"/>
      <c r="AA928" s="273"/>
      <c r="AB928" s="273"/>
      <c r="AC928" s="273"/>
      <c r="AD928" s="273"/>
      <c r="AE928" s="273"/>
      <c r="AF928" s="273"/>
      <c r="AG928" s="273"/>
      <c r="AH928" s="273"/>
      <c r="AI928" s="273"/>
      <c r="AJ928" s="273"/>
      <c r="AK928" s="273"/>
      <c r="AL928" s="273"/>
      <c r="AM928" s="273"/>
      <c r="AN928" s="273"/>
      <c r="AO928" s="273"/>
      <c r="AP928" s="273"/>
      <c r="AQ928" s="273"/>
      <c r="AR928" s="273"/>
      <c r="AS928" s="273"/>
      <c r="AT928" s="273"/>
      <c r="AU928" s="273"/>
      <c r="AV928" s="273"/>
      <c r="AW928" s="273"/>
      <c r="AX928" s="273"/>
      <c r="AY928" s="273"/>
      <c r="AZ928" s="273"/>
      <c r="BA928" s="273"/>
      <c r="BB928" s="273"/>
      <c r="BC928" s="273"/>
      <c r="BD928" s="273"/>
      <c r="BE928" s="273"/>
      <c r="BF928" s="273"/>
      <c r="BG928" s="273"/>
      <c r="BH928" s="273"/>
      <c r="BI928" s="273"/>
      <c r="BJ928" s="273"/>
      <c r="BK928" s="273"/>
      <c r="BL928" s="273"/>
      <c r="BM928" s="273"/>
      <c r="BN928" s="273"/>
      <c r="BO928" s="273"/>
      <c r="BP928" s="273"/>
      <c r="BQ928" s="273"/>
      <c r="BR928" s="273"/>
      <c r="BS928" s="273"/>
      <c r="BT928" s="273"/>
      <c r="BU928" s="273"/>
      <c r="BV928" s="273"/>
      <c r="BW928" s="273"/>
      <c r="BX928" s="273"/>
      <c r="BY928" s="273"/>
      <c r="BZ928" s="273"/>
      <c r="CA928" s="273"/>
      <c r="CB928" s="273"/>
      <c r="CC928" s="273"/>
      <c r="CD928" s="273"/>
      <c r="CE928" s="273"/>
      <c r="CF928" s="273"/>
      <c r="CG928" s="273"/>
      <c r="CH928" s="273"/>
      <c r="CI928" s="273"/>
      <c r="CJ928" s="273"/>
      <c r="CK928" s="273"/>
      <c r="CL928" s="273"/>
      <c r="CM928" s="273"/>
      <c r="CN928" s="273"/>
      <c r="CO928" s="273"/>
      <c r="CP928" s="273"/>
      <c r="CQ928" s="273"/>
      <c r="CR928" s="273"/>
      <c r="CS928" s="273"/>
      <c r="CT928" s="273"/>
      <c r="CU928" s="273"/>
      <c r="CV928" s="273"/>
      <c r="CW928" s="273"/>
      <c r="CX928" s="273"/>
      <c r="CY928" s="273"/>
      <c r="CZ928" s="273"/>
      <c r="DA928" s="273"/>
      <c r="DB928" s="273"/>
      <c r="DC928" s="273"/>
      <c r="DD928" s="273"/>
    </row>
    <row r="929" spans="1:108" s="136" customFormat="1" ht="27" customHeight="1">
      <c r="A929" s="43">
        <v>72</v>
      </c>
      <c r="B929" s="43"/>
      <c r="C929" s="143" t="s">
        <v>7021</v>
      </c>
      <c r="D929" s="370" t="s">
        <v>7004</v>
      </c>
      <c r="E929" s="145"/>
      <c r="F929" s="145" t="s">
        <v>7022</v>
      </c>
      <c r="G929" s="43" t="s">
        <v>6985</v>
      </c>
      <c r="H929" s="372">
        <v>31856</v>
      </c>
      <c r="I929" s="345">
        <v>0</v>
      </c>
      <c r="J929" s="346">
        <v>0</v>
      </c>
      <c r="K929" s="145" t="s">
        <v>6986</v>
      </c>
      <c r="L929" s="132" t="s">
        <v>7023</v>
      </c>
      <c r="M929" s="371"/>
      <c r="N929" s="273"/>
      <c r="O929" s="273"/>
      <c r="P929" s="273"/>
      <c r="Q929" s="273"/>
      <c r="R929" s="273"/>
      <c r="S929" s="273"/>
      <c r="T929" s="273"/>
      <c r="U929" s="273"/>
      <c r="V929" s="273"/>
      <c r="W929" s="273"/>
      <c r="X929" s="273"/>
      <c r="Y929" s="273"/>
      <c r="Z929" s="273"/>
      <c r="AA929" s="273"/>
      <c r="AB929" s="273"/>
      <c r="AC929" s="273"/>
      <c r="AD929" s="273"/>
      <c r="AE929" s="273"/>
      <c r="AF929" s="273"/>
      <c r="AG929" s="273"/>
      <c r="AH929" s="273"/>
      <c r="AI929" s="273"/>
      <c r="AJ929" s="273"/>
      <c r="AK929" s="273"/>
      <c r="AL929" s="273"/>
      <c r="AM929" s="273"/>
      <c r="AN929" s="273"/>
      <c r="AO929" s="273"/>
      <c r="AP929" s="273"/>
      <c r="AQ929" s="273"/>
      <c r="AR929" s="273"/>
      <c r="AS929" s="273"/>
      <c r="AT929" s="273"/>
      <c r="AU929" s="273"/>
      <c r="AV929" s="273"/>
      <c r="AW929" s="273"/>
      <c r="AX929" s="273"/>
      <c r="AY929" s="273"/>
      <c r="AZ929" s="273"/>
      <c r="BA929" s="273"/>
      <c r="BB929" s="273"/>
      <c r="BC929" s="273"/>
      <c r="BD929" s="273"/>
      <c r="BE929" s="273"/>
      <c r="BF929" s="273"/>
      <c r="BG929" s="273"/>
      <c r="BH929" s="273"/>
      <c r="BI929" s="273"/>
      <c r="BJ929" s="273"/>
      <c r="BK929" s="273"/>
      <c r="BL929" s="273"/>
      <c r="BM929" s="273"/>
      <c r="BN929" s="273"/>
      <c r="BO929" s="273"/>
      <c r="BP929" s="273"/>
      <c r="BQ929" s="273"/>
      <c r="BR929" s="273"/>
      <c r="BS929" s="273"/>
      <c r="BT929" s="273"/>
      <c r="BU929" s="273"/>
      <c r="BV929" s="273"/>
      <c r="BW929" s="273"/>
      <c r="BX929" s="273"/>
      <c r="BY929" s="273"/>
      <c r="BZ929" s="273"/>
      <c r="CA929" s="273"/>
      <c r="CB929" s="273"/>
      <c r="CC929" s="273"/>
      <c r="CD929" s="273"/>
      <c r="CE929" s="273"/>
      <c r="CF929" s="273"/>
      <c r="CG929" s="273"/>
      <c r="CH929" s="273"/>
      <c r="CI929" s="273"/>
      <c r="CJ929" s="273"/>
      <c r="CK929" s="273"/>
      <c r="CL929" s="273"/>
      <c r="CM929" s="273"/>
      <c r="CN929" s="273"/>
      <c r="CO929" s="273"/>
      <c r="CP929" s="273"/>
      <c r="CQ929" s="273"/>
      <c r="CR929" s="273"/>
      <c r="CS929" s="273"/>
      <c r="CT929" s="273"/>
      <c r="CU929" s="273"/>
      <c r="CV929" s="273"/>
      <c r="CW929" s="273"/>
      <c r="CX929" s="273"/>
      <c r="CY929" s="273"/>
      <c r="CZ929" s="273"/>
      <c r="DA929" s="273"/>
      <c r="DB929" s="273"/>
      <c r="DC929" s="273"/>
      <c r="DD929" s="273"/>
    </row>
    <row r="930" spans="1:108" s="136" customFormat="1" ht="27" customHeight="1">
      <c r="A930" s="43">
        <v>73</v>
      </c>
      <c r="B930" s="43"/>
      <c r="C930" s="349" t="s">
        <v>7024</v>
      </c>
      <c r="D930" s="373" t="s">
        <v>6871</v>
      </c>
      <c r="E930" s="350" t="s">
        <v>7025</v>
      </c>
      <c r="F930" s="350" t="s">
        <v>7026</v>
      </c>
      <c r="G930" s="43" t="s">
        <v>6981</v>
      </c>
      <c r="H930" s="372">
        <v>200</v>
      </c>
      <c r="I930" s="351">
        <v>0</v>
      </c>
      <c r="J930" s="352">
        <v>0</v>
      </c>
      <c r="K930" s="145" t="s">
        <v>7027</v>
      </c>
      <c r="L930" s="353" t="s">
        <v>7028</v>
      </c>
      <c r="M930" s="371"/>
      <c r="N930" s="273"/>
      <c r="O930" s="273"/>
      <c r="P930" s="273"/>
      <c r="Q930" s="273"/>
      <c r="R930" s="273"/>
      <c r="S930" s="273"/>
      <c r="T930" s="273"/>
      <c r="U930" s="273"/>
      <c r="V930" s="273"/>
      <c r="W930" s="273"/>
      <c r="X930" s="273"/>
      <c r="Y930" s="273"/>
      <c r="Z930" s="273"/>
      <c r="AA930" s="273"/>
      <c r="AB930" s="273"/>
      <c r="AC930" s="273"/>
      <c r="AD930" s="273"/>
      <c r="AE930" s="273"/>
      <c r="AF930" s="273"/>
      <c r="AG930" s="273"/>
      <c r="AH930" s="273"/>
      <c r="AI930" s="273"/>
      <c r="AJ930" s="273"/>
      <c r="AK930" s="273"/>
      <c r="AL930" s="273"/>
      <c r="AM930" s="273"/>
      <c r="AN930" s="273"/>
      <c r="AO930" s="273"/>
      <c r="AP930" s="273"/>
      <c r="AQ930" s="273"/>
      <c r="AR930" s="273"/>
      <c r="AS930" s="273"/>
      <c r="AT930" s="273"/>
      <c r="AU930" s="273"/>
      <c r="AV930" s="273"/>
      <c r="AW930" s="273"/>
      <c r="AX930" s="273"/>
      <c r="AY930" s="273"/>
      <c r="AZ930" s="273"/>
      <c r="BA930" s="273"/>
      <c r="BB930" s="273"/>
      <c r="BC930" s="273"/>
      <c r="BD930" s="273"/>
      <c r="BE930" s="273"/>
      <c r="BF930" s="273"/>
      <c r="BG930" s="273"/>
      <c r="BH930" s="273"/>
      <c r="BI930" s="273"/>
      <c r="BJ930" s="273"/>
      <c r="BK930" s="273"/>
      <c r="BL930" s="273"/>
      <c r="BM930" s="273"/>
      <c r="BN930" s="273"/>
      <c r="BO930" s="273"/>
      <c r="BP930" s="273"/>
      <c r="BQ930" s="273"/>
      <c r="BR930" s="273"/>
      <c r="BS930" s="273"/>
      <c r="BT930" s="273"/>
      <c r="BU930" s="273"/>
      <c r="BV930" s="273"/>
      <c r="BW930" s="273"/>
      <c r="BX930" s="273"/>
      <c r="BY930" s="273"/>
      <c r="BZ930" s="273"/>
      <c r="CA930" s="273"/>
      <c r="CB930" s="273"/>
      <c r="CC930" s="273"/>
      <c r="CD930" s="273"/>
      <c r="CE930" s="273"/>
      <c r="CF930" s="273"/>
      <c r="CG930" s="273"/>
      <c r="CH930" s="273"/>
      <c r="CI930" s="273"/>
      <c r="CJ930" s="273"/>
      <c r="CK930" s="273"/>
      <c r="CL930" s="273"/>
      <c r="CM930" s="273"/>
      <c r="CN930" s="273"/>
      <c r="CO930" s="273"/>
      <c r="CP930" s="273"/>
      <c r="CQ930" s="273"/>
      <c r="CR930" s="273"/>
      <c r="CS930" s="273"/>
      <c r="CT930" s="273"/>
      <c r="CU930" s="273"/>
      <c r="CV930" s="273"/>
      <c r="CW930" s="273"/>
      <c r="CX930" s="273"/>
      <c r="CY930" s="273"/>
      <c r="CZ930" s="273"/>
      <c r="DA930" s="273"/>
      <c r="DB930" s="273"/>
      <c r="DC930" s="273"/>
      <c r="DD930" s="273"/>
    </row>
    <row r="931" spans="1:108" s="136" customFormat="1" ht="27" customHeight="1">
      <c r="A931" s="43">
        <v>74</v>
      </c>
      <c r="B931" s="43"/>
      <c r="C931" s="143" t="s">
        <v>7029</v>
      </c>
      <c r="D931" s="370" t="s">
        <v>7030</v>
      </c>
      <c r="E931" s="145"/>
      <c r="F931" s="145" t="s">
        <v>7031</v>
      </c>
      <c r="G931" s="43" t="s">
        <v>6985</v>
      </c>
      <c r="H931" s="372">
        <v>200</v>
      </c>
      <c r="I931" s="345">
        <v>0</v>
      </c>
      <c r="J931" s="346">
        <v>0</v>
      </c>
      <c r="K931" s="145" t="s">
        <v>6986</v>
      </c>
      <c r="L931" s="132" t="s">
        <v>7032</v>
      </c>
      <c r="M931" s="371"/>
      <c r="N931" s="273"/>
      <c r="O931" s="273"/>
      <c r="P931" s="273"/>
      <c r="Q931" s="273"/>
      <c r="R931" s="273"/>
      <c r="S931" s="273"/>
      <c r="T931" s="273"/>
      <c r="U931" s="273"/>
      <c r="V931" s="273"/>
      <c r="W931" s="273"/>
      <c r="X931" s="273"/>
      <c r="Y931" s="273"/>
      <c r="Z931" s="273"/>
      <c r="AA931" s="273"/>
      <c r="AB931" s="273"/>
      <c r="AC931" s="273"/>
      <c r="AD931" s="273"/>
      <c r="AE931" s="273"/>
      <c r="AF931" s="273"/>
      <c r="AG931" s="273"/>
      <c r="AH931" s="273"/>
      <c r="AI931" s="273"/>
      <c r="AJ931" s="273"/>
      <c r="AK931" s="273"/>
      <c r="AL931" s="273"/>
      <c r="AM931" s="273"/>
      <c r="AN931" s="273"/>
      <c r="AO931" s="273"/>
      <c r="AP931" s="273"/>
      <c r="AQ931" s="273"/>
      <c r="AR931" s="273"/>
      <c r="AS931" s="273"/>
      <c r="AT931" s="273"/>
      <c r="AU931" s="273"/>
      <c r="AV931" s="273"/>
      <c r="AW931" s="273"/>
      <c r="AX931" s="273"/>
      <c r="AY931" s="273"/>
      <c r="AZ931" s="273"/>
      <c r="BA931" s="273"/>
      <c r="BB931" s="273"/>
      <c r="BC931" s="273"/>
      <c r="BD931" s="273"/>
      <c r="BE931" s="273"/>
      <c r="BF931" s="273"/>
      <c r="BG931" s="273"/>
      <c r="BH931" s="273"/>
      <c r="BI931" s="273"/>
      <c r="BJ931" s="273"/>
      <c r="BK931" s="273"/>
      <c r="BL931" s="273"/>
      <c r="BM931" s="273"/>
      <c r="BN931" s="273"/>
      <c r="BO931" s="273"/>
      <c r="BP931" s="273"/>
      <c r="BQ931" s="273"/>
      <c r="BR931" s="273"/>
      <c r="BS931" s="273"/>
      <c r="BT931" s="273"/>
      <c r="BU931" s="273"/>
      <c r="BV931" s="273"/>
      <c r="BW931" s="273"/>
      <c r="BX931" s="273"/>
      <c r="BY931" s="273"/>
      <c r="BZ931" s="273"/>
      <c r="CA931" s="273"/>
      <c r="CB931" s="273"/>
      <c r="CC931" s="273"/>
      <c r="CD931" s="273"/>
      <c r="CE931" s="273"/>
      <c r="CF931" s="273"/>
      <c r="CG931" s="273"/>
      <c r="CH931" s="273"/>
      <c r="CI931" s="273"/>
      <c r="CJ931" s="273"/>
      <c r="CK931" s="273"/>
      <c r="CL931" s="273"/>
      <c r="CM931" s="273"/>
      <c r="CN931" s="273"/>
      <c r="CO931" s="273"/>
      <c r="CP931" s="273"/>
      <c r="CQ931" s="273"/>
      <c r="CR931" s="273"/>
      <c r="CS931" s="273"/>
      <c r="CT931" s="273"/>
      <c r="CU931" s="273"/>
      <c r="CV931" s="273"/>
      <c r="CW931" s="273"/>
      <c r="CX931" s="273"/>
      <c r="CY931" s="273"/>
      <c r="CZ931" s="273"/>
      <c r="DA931" s="273"/>
      <c r="DB931" s="273"/>
      <c r="DC931" s="273"/>
      <c r="DD931" s="273"/>
    </row>
    <row r="932" spans="1:108" s="136" customFormat="1" ht="27" customHeight="1">
      <c r="A932" s="43">
        <v>75</v>
      </c>
      <c r="B932" s="43"/>
      <c r="C932" s="143" t="s">
        <v>7033</v>
      </c>
      <c r="D932" s="370" t="s">
        <v>7034</v>
      </c>
      <c r="E932" s="145"/>
      <c r="F932" s="145" t="s">
        <v>7035</v>
      </c>
      <c r="G932" s="43" t="s">
        <v>6985</v>
      </c>
      <c r="H932" s="372">
        <v>200</v>
      </c>
      <c r="I932" s="345">
        <v>0</v>
      </c>
      <c r="J932" s="346">
        <v>0</v>
      </c>
      <c r="K932" s="145" t="s">
        <v>6986</v>
      </c>
      <c r="L932" s="132" t="s">
        <v>7036</v>
      </c>
      <c r="M932" s="371"/>
      <c r="N932" s="273"/>
      <c r="O932" s="273"/>
      <c r="P932" s="273"/>
      <c r="Q932" s="273"/>
      <c r="R932" s="273"/>
      <c r="S932" s="273"/>
      <c r="T932" s="273"/>
      <c r="U932" s="273"/>
      <c r="V932" s="273"/>
      <c r="W932" s="273"/>
      <c r="X932" s="273"/>
      <c r="Y932" s="273"/>
      <c r="Z932" s="273"/>
      <c r="AA932" s="273"/>
      <c r="AB932" s="273"/>
      <c r="AC932" s="273"/>
      <c r="AD932" s="273"/>
      <c r="AE932" s="273"/>
      <c r="AF932" s="273"/>
      <c r="AG932" s="273"/>
      <c r="AH932" s="273"/>
      <c r="AI932" s="273"/>
      <c r="AJ932" s="273"/>
      <c r="AK932" s="273"/>
      <c r="AL932" s="273"/>
      <c r="AM932" s="273"/>
      <c r="AN932" s="273"/>
      <c r="AO932" s="273"/>
      <c r="AP932" s="273"/>
      <c r="AQ932" s="273"/>
      <c r="AR932" s="273"/>
      <c r="AS932" s="273"/>
      <c r="AT932" s="273"/>
      <c r="AU932" s="273"/>
      <c r="AV932" s="273"/>
      <c r="AW932" s="273"/>
      <c r="AX932" s="273"/>
      <c r="AY932" s="273"/>
      <c r="AZ932" s="273"/>
      <c r="BA932" s="273"/>
      <c r="BB932" s="273"/>
      <c r="BC932" s="273"/>
      <c r="BD932" s="273"/>
      <c r="BE932" s="273"/>
      <c r="BF932" s="273"/>
      <c r="BG932" s="273"/>
      <c r="BH932" s="273"/>
      <c r="BI932" s="273"/>
      <c r="BJ932" s="273"/>
      <c r="BK932" s="273"/>
      <c r="BL932" s="273"/>
      <c r="BM932" s="273"/>
      <c r="BN932" s="273"/>
      <c r="BO932" s="273"/>
      <c r="BP932" s="273"/>
      <c r="BQ932" s="273"/>
      <c r="BR932" s="273"/>
      <c r="BS932" s="273"/>
      <c r="BT932" s="273"/>
      <c r="BU932" s="273"/>
      <c r="BV932" s="273"/>
      <c r="BW932" s="273"/>
      <c r="BX932" s="273"/>
      <c r="BY932" s="273"/>
      <c r="BZ932" s="273"/>
      <c r="CA932" s="273"/>
      <c r="CB932" s="273"/>
      <c r="CC932" s="273"/>
      <c r="CD932" s="273"/>
      <c r="CE932" s="273"/>
      <c r="CF932" s="273"/>
      <c r="CG932" s="273"/>
      <c r="CH932" s="273"/>
      <c r="CI932" s="273"/>
      <c r="CJ932" s="273"/>
      <c r="CK932" s="273"/>
      <c r="CL932" s="273"/>
      <c r="CM932" s="273"/>
      <c r="CN932" s="273"/>
      <c r="CO932" s="273"/>
      <c r="CP932" s="273"/>
      <c r="CQ932" s="273"/>
      <c r="CR932" s="273"/>
      <c r="CS932" s="273"/>
      <c r="CT932" s="273"/>
      <c r="CU932" s="273"/>
      <c r="CV932" s="273"/>
      <c r="CW932" s="273"/>
      <c r="CX932" s="273"/>
      <c r="CY932" s="273"/>
      <c r="CZ932" s="273"/>
      <c r="DA932" s="273"/>
      <c r="DB932" s="273"/>
      <c r="DC932" s="273"/>
      <c r="DD932" s="273"/>
    </row>
    <row r="933" spans="1:108" s="136" customFormat="1" ht="22.5" customHeight="1">
      <c r="A933" s="299">
        <v>76</v>
      </c>
      <c r="B933" s="136">
        <v>1</v>
      </c>
      <c r="C933" s="136" t="s">
        <v>7037</v>
      </c>
      <c r="D933" s="136" t="s">
        <v>7038</v>
      </c>
      <c r="E933" s="136" t="s">
        <v>7039</v>
      </c>
      <c r="F933" s="299" t="s">
        <v>7040</v>
      </c>
      <c r="G933" s="346"/>
      <c r="H933" s="354">
        <v>820</v>
      </c>
      <c r="I933" s="355">
        <v>0</v>
      </c>
      <c r="J933" s="354">
        <v>0</v>
      </c>
      <c r="K933" s="299" t="s">
        <v>7041</v>
      </c>
      <c r="L933" s="309" t="s">
        <v>7042</v>
      </c>
      <c r="N933" s="273"/>
      <c r="O933" s="273"/>
      <c r="P933" s="273"/>
      <c r="Q933" s="273"/>
      <c r="R933" s="273"/>
      <c r="S933" s="273"/>
      <c r="T933" s="273"/>
      <c r="U933" s="273"/>
      <c r="V933" s="273"/>
      <c r="W933" s="273"/>
      <c r="X933" s="273"/>
      <c r="Y933" s="273"/>
      <c r="Z933" s="273"/>
      <c r="AA933" s="273"/>
      <c r="AB933" s="273"/>
      <c r="AC933" s="273"/>
      <c r="AD933" s="273"/>
      <c r="AE933" s="273"/>
      <c r="AF933" s="273"/>
      <c r="AG933" s="273"/>
      <c r="AH933" s="273"/>
      <c r="AI933" s="273"/>
      <c r="AJ933" s="273"/>
      <c r="AK933" s="273"/>
      <c r="AL933" s="273"/>
      <c r="AM933" s="273"/>
      <c r="AN933" s="273"/>
      <c r="AO933" s="273"/>
      <c r="AP933" s="273"/>
      <c r="AQ933" s="273"/>
      <c r="AR933" s="273"/>
      <c r="AS933" s="273"/>
      <c r="AT933" s="273"/>
      <c r="AU933" s="273"/>
      <c r="AV933" s="273"/>
      <c r="AW933" s="273"/>
      <c r="AX933" s="273"/>
      <c r="AY933" s="273"/>
      <c r="AZ933" s="273"/>
      <c r="BA933" s="273"/>
      <c r="BB933" s="273"/>
      <c r="BC933" s="273"/>
      <c r="BD933" s="273"/>
      <c r="BE933" s="273"/>
      <c r="BF933" s="273"/>
      <c r="BG933" s="273"/>
      <c r="BH933" s="273"/>
      <c r="BI933" s="273"/>
      <c r="BJ933" s="273"/>
      <c r="BK933" s="273"/>
      <c r="BL933" s="273"/>
      <c r="BM933" s="273"/>
      <c r="BN933" s="273"/>
      <c r="BO933" s="273"/>
      <c r="BP933" s="273"/>
      <c r="BQ933" s="273"/>
      <c r="BR933" s="273"/>
      <c r="BS933" s="273"/>
      <c r="BT933" s="273"/>
      <c r="BU933" s="273"/>
      <c r="BV933" s="273"/>
      <c r="BW933" s="273"/>
      <c r="BX933" s="273"/>
      <c r="BY933" s="273"/>
      <c r="BZ933" s="273"/>
      <c r="CA933" s="273"/>
      <c r="CB933" s="273"/>
      <c r="CC933" s="273"/>
      <c r="CD933" s="273"/>
      <c r="CE933" s="273"/>
      <c r="CF933" s="273"/>
      <c r="CG933" s="273"/>
      <c r="CH933" s="273"/>
      <c r="CI933" s="273"/>
      <c r="CJ933" s="273"/>
      <c r="CK933" s="273"/>
      <c r="CL933" s="273"/>
      <c r="CM933" s="273"/>
      <c r="CN933" s="273"/>
      <c r="CO933" s="273"/>
      <c r="CP933" s="273"/>
      <c r="CQ933" s="273"/>
      <c r="CR933" s="273"/>
      <c r="CS933" s="273"/>
      <c r="CT933" s="273"/>
      <c r="CU933" s="273"/>
      <c r="CV933" s="273"/>
      <c r="CW933" s="273"/>
      <c r="CX933" s="273"/>
      <c r="CY933" s="273"/>
      <c r="CZ933" s="273"/>
      <c r="DA933" s="273"/>
      <c r="DB933" s="273"/>
      <c r="DC933" s="273"/>
      <c r="DD933" s="273"/>
    </row>
    <row r="934" spans="1:108" s="136" customFormat="1" ht="22.5" customHeight="1">
      <c r="A934" s="299">
        <v>77</v>
      </c>
      <c r="B934" s="136">
        <v>2</v>
      </c>
      <c r="C934" s="136" t="s">
        <v>6582</v>
      </c>
      <c r="D934" s="136" t="s">
        <v>7043</v>
      </c>
      <c r="E934" s="136" t="s">
        <v>7044</v>
      </c>
      <c r="F934" s="299" t="s">
        <v>7045</v>
      </c>
      <c r="G934" s="43" t="s">
        <v>34</v>
      </c>
      <c r="H934" s="354">
        <v>3300</v>
      </c>
      <c r="I934" s="355">
        <v>0</v>
      </c>
      <c r="J934" s="354">
        <v>0</v>
      </c>
      <c r="K934" s="299" t="s">
        <v>7046</v>
      </c>
      <c r="L934" s="299" t="s">
        <v>7047</v>
      </c>
      <c r="N934" s="273"/>
      <c r="O934" s="273"/>
      <c r="P934" s="273"/>
      <c r="Q934" s="273"/>
      <c r="R934" s="273"/>
      <c r="S934" s="273"/>
      <c r="T934" s="273"/>
      <c r="U934" s="273"/>
      <c r="V934" s="273"/>
      <c r="W934" s="273"/>
      <c r="X934" s="273"/>
      <c r="Y934" s="273"/>
      <c r="Z934" s="273"/>
      <c r="AA934" s="273"/>
      <c r="AB934" s="273"/>
      <c r="AC934" s="273"/>
      <c r="AD934" s="273"/>
      <c r="AE934" s="273"/>
      <c r="AF934" s="273"/>
      <c r="AG934" s="273"/>
      <c r="AH934" s="273"/>
      <c r="AI934" s="273"/>
      <c r="AJ934" s="273"/>
      <c r="AK934" s="273"/>
      <c r="AL934" s="273"/>
      <c r="AM934" s="273"/>
      <c r="AN934" s="273"/>
      <c r="AO934" s="273"/>
      <c r="AP934" s="273"/>
      <c r="AQ934" s="273"/>
      <c r="AR934" s="273"/>
      <c r="AS934" s="273"/>
      <c r="AT934" s="273"/>
      <c r="AU934" s="273"/>
      <c r="AV934" s="273"/>
      <c r="AW934" s="273"/>
      <c r="AX934" s="273"/>
      <c r="AY934" s="273"/>
      <c r="AZ934" s="273"/>
      <c r="BA934" s="273"/>
      <c r="BB934" s="273"/>
      <c r="BC934" s="273"/>
      <c r="BD934" s="273"/>
      <c r="BE934" s="273"/>
      <c r="BF934" s="273"/>
      <c r="BG934" s="273"/>
      <c r="BH934" s="273"/>
      <c r="BI934" s="273"/>
      <c r="BJ934" s="273"/>
      <c r="BK934" s="273"/>
      <c r="BL934" s="273"/>
      <c r="BM934" s="273"/>
      <c r="BN934" s="273"/>
      <c r="BO934" s="273"/>
      <c r="BP934" s="273"/>
      <c r="BQ934" s="273"/>
      <c r="BR934" s="273"/>
      <c r="BS934" s="273"/>
      <c r="BT934" s="273"/>
      <c r="BU934" s="273"/>
      <c r="BV934" s="273"/>
      <c r="BW934" s="273"/>
      <c r="BX934" s="273"/>
      <c r="BY934" s="273"/>
      <c r="BZ934" s="273"/>
      <c r="CA934" s="273"/>
      <c r="CB934" s="273"/>
      <c r="CC934" s="273"/>
      <c r="CD934" s="273"/>
      <c r="CE934" s="273"/>
      <c r="CF934" s="273"/>
      <c r="CG934" s="273"/>
      <c r="CH934" s="273"/>
      <c r="CI934" s="273"/>
      <c r="CJ934" s="273"/>
      <c r="CK934" s="273"/>
      <c r="CL934" s="273"/>
      <c r="CM934" s="273"/>
      <c r="CN934" s="273"/>
      <c r="CO934" s="273"/>
      <c r="CP934" s="273"/>
      <c r="CQ934" s="273"/>
      <c r="CR934" s="273"/>
      <c r="CS934" s="273"/>
      <c r="CT934" s="273"/>
      <c r="CU934" s="273"/>
      <c r="CV934" s="273"/>
      <c r="CW934" s="273"/>
      <c r="CX934" s="273"/>
      <c r="CY934" s="273"/>
      <c r="CZ934" s="273"/>
      <c r="DA934" s="273"/>
      <c r="DB934" s="273"/>
      <c r="DC934" s="273"/>
      <c r="DD934" s="273"/>
    </row>
    <row r="935" spans="1:108" s="136" customFormat="1" ht="22.5" customHeight="1">
      <c r="A935" s="299">
        <v>78</v>
      </c>
      <c r="B935" s="136">
        <v>3</v>
      </c>
      <c r="C935" s="136" t="s">
        <v>7048</v>
      </c>
      <c r="D935" s="136" t="s">
        <v>7043</v>
      </c>
      <c r="E935" s="136" t="s">
        <v>7049</v>
      </c>
      <c r="F935" s="299" t="s">
        <v>7050</v>
      </c>
      <c r="G935" s="43" t="s">
        <v>34</v>
      </c>
      <c r="H935" s="354">
        <v>3750</v>
      </c>
      <c r="I935" s="355">
        <v>0</v>
      </c>
      <c r="J935" s="354">
        <v>0</v>
      </c>
      <c r="K935" s="299" t="s">
        <v>6848</v>
      </c>
      <c r="L935" s="299" t="s">
        <v>7051</v>
      </c>
      <c r="N935" s="273"/>
      <c r="O935" s="273"/>
      <c r="P935" s="273"/>
      <c r="Q935" s="273"/>
      <c r="R935" s="273"/>
      <c r="S935" s="273"/>
      <c r="T935" s="273"/>
      <c r="U935" s="273"/>
      <c r="V935" s="273"/>
      <c r="W935" s="273"/>
      <c r="X935" s="273"/>
      <c r="Y935" s="273"/>
      <c r="Z935" s="273"/>
      <c r="AA935" s="273"/>
      <c r="AB935" s="273"/>
      <c r="AC935" s="273"/>
      <c r="AD935" s="273"/>
      <c r="AE935" s="273"/>
      <c r="AF935" s="273"/>
      <c r="AG935" s="273"/>
      <c r="AH935" s="273"/>
      <c r="AI935" s="273"/>
      <c r="AJ935" s="273"/>
      <c r="AK935" s="273"/>
      <c r="AL935" s="273"/>
      <c r="AM935" s="273"/>
      <c r="AN935" s="273"/>
      <c r="AO935" s="273"/>
      <c r="AP935" s="273"/>
      <c r="AQ935" s="273"/>
      <c r="AR935" s="273"/>
      <c r="AS935" s="273"/>
      <c r="AT935" s="273"/>
      <c r="AU935" s="273"/>
      <c r="AV935" s="273"/>
      <c r="AW935" s="273"/>
      <c r="AX935" s="273"/>
      <c r="AY935" s="273"/>
      <c r="AZ935" s="273"/>
      <c r="BA935" s="273"/>
      <c r="BB935" s="273"/>
      <c r="BC935" s="273"/>
      <c r="BD935" s="273"/>
      <c r="BE935" s="273"/>
      <c r="BF935" s="273"/>
      <c r="BG935" s="273"/>
      <c r="BH935" s="273"/>
      <c r="BI935" s="273"/>
      <c r="BJ935" s="273"/>
      <c r="BK935" s="273"/>
      <c r="BL935" s="273"/>
      <c r="BM935" s="273"/>
      <c r="BN935" s="273"/>
      <c r="BO935" s="273"/>
      <c r="BP935" s="273"/>
      <c r="BQ935" s="273"/>
      <c r="BR935" s="273"/>
      <c r="BS935" s="273"/>
      <c r="BT935" s="273"/>
      <c r="BU935" s="273"/>
      <c r="BV935" s="273"/>
      <c r="BW935" s="273"/>
      <c r="BX935" s="273"/>
      <c r="BY935" s="273"/>
      <c r="BZ935" s="273"/>
      <c r="CA935" s="273"/>
      <c r="CB935" s="273"/>
      <c r="CC935" s="273"/>
      <c r="CD935" s="273"/>
      <c r="CE935" s="273"/>
      <c r="CF935" s="273"/>
      <c r="CG935" s="273"/>
      <c r="CH935" s="273"/>
      <c r="CI935" s="273"/>
      <c r="CJ935" s="273"/>
      <c r="CK935" s="273"/>
      <c r="CL935" s="273"/>
      <c r="CM935" s="273"/>
      <c r="CN935" s="273"/>
      <c r="CO935" s="273"/>
      <c r="CP935" s="273"/>
      <c r="CQ935" s="273"/>
      <c r="CR935" s="273"/>
      <c r="CS935" s="273"/>
      <c r="CT935" s="273"/>
      <c r="CU935" s="273"/>
      <c r="CV935" s="273"/>
      <c r="CW935" s="273"/>
      <c r="CX935" s="273"/>
      <c r="CY935" s="273"/>
      <c r="CZ935" s="273"/>
      <c r="DA935" s="273"/>
      <c r="DB935" s="273"/>
      <c r="DC935" s="273"/>
      <c r="DD935" s="273"/>
    </row>
    <row r="936" spans="1:108" s="136" customFormat="1" ht="22.5" customHeight="1">
      <c r="A936" s="299">
        <v>79</v>
      </c>
      <c r="B936" s="136">
        <v>4</v>
      </c>
      <c r="C936" s="180" t="s">
        <v>7052</v>
      </c>
      <c r="D936" s="136" t="s">
        <v>7053</v>
      </c>
      <c r="E936" s="136" t="s">
        <v>7054</v>
      </c>
      <c r="F936" s="299" t="s">
        <v>7055</v>
      </c>
      <c r="G936" s="15" t="s">
        <v>34</v>
      </c>
      <c r="H936" s="374">
        <v>0</v>
      </c>
      <c r="I936" s="355">
        <v>0</v>
      </c>
      <c r="J936" s="374">
        <v>9200</v>
      </c>
      <c r="K936" s="163" t="s">
        <v>5778</v>
      </c>
      <c r="L936" s="299" t="s">
        <v>7056</v>
      </c>
      <c r="N936" s="273"/>
      <c r="O936" s="273"/>
      <c r="P936" s="273"/>
      <c r="Q936" s="273"/>
      <c r="R936" s="273"/>
      <c r="S936" s="273"/>
      <c r="T936" s="273"/>
      <c r="U936" s="273"/>
      <c r="V936" s="273"/>
      <c r="W936" s="273"/>
      <c r="X936" s="273"/>
      <c r="Y936" s="273"/>
      <c r="Z936" s="273"/>
      <c r="AA936" s="273"/>
      <c r="AB936" s="273"/>
      <c r="AC936" s="273"/>
      <c r="AD936" s="273"/>
      <c r="AE936" s="273"/>
      <c r="AF936" s="273"/>
      <c r="AG936" s="273"/>
      <c r="AH936" s="273"/>
      <c r="AI936" s="273"/>
      <c r="AJ936" s="273"/>
      <c r="AK936" s="273"/>
      <c r="AL936" s="273"/>
      <c r="AM936" s="273"/>
      <c r="AN936" s="273"/>
      <c r="AO936" s="273"/>
      <c r="AP936" s="273"/>
      <c r="AQ936" s="273"/>
      <c r="AR936" s="273"/>
      <c r="AS936" s="273"/>
      <c r="AT936" s="273"/>
      <c r="AU936" s="273"/>
      <c r="AV936" s="273"/>
      <c r="AW936" s="273"/>
      <c r="AX936" s="273"/>
      <c r="AY936" s="273"/>
      <c r="AZ936" s="273"/>
      <c r="BA936" s="273"/>
      <c r="BB936" s="273"/>
      <c r="BC936" s="273"/>
      <c r="BD936" s="273"/>
      <c r="BE936" s="273"/>
      <c r="BF936" s="273"/>
      <c r="BG936" s="273"/>
      <c r="BH936" s="273"/>
      <c r="BI936" s="273"/>
      <c r="BJ936" s="273"/>
      <c r="BK936" s="273"/>
      <c r="BL936" s="273"/>
      <c r="BM936" s="273"/>
      <c r="BN936" s="273"/>
      <c r="BO936" s="273"/>
      <c r="BP936" s="273"/>
      <c r="BQ936" s="273"/>
      <c r="BR936" s="273"/>
      <c r="BS936" s="273"/>
      <c r="BT936" s="273"/>
      <c r="BU936" s="273"/>
      <c r="BV936" s="273"/>
      <c r="BW936" s="273"/>
      <c r="BX936" s="273"/>
      <c r="BY936" s="273"/>
      <c r="BZ936" s="273"/>
      <c r="CA936" s="273"/>
      <c r="CB936" s="273"/>
      <c r="CC936" s="273"/>
      <c r="CD936" s="273"/>
      <c r="CE936" s="273"/>
      <c r="CF936" s="273"/>
      <c r="CG936" s="273"/>
      <c r="CH936" s="273"/>
      <c r="CI936" s="273"/>
      <c r="CJ936" s="273"/>
      <c r="CK936" s="273"/>
      <c r="CL936" s="273"/>
      <c r="CM936" s="273"/>
      <c r="CN936" s="273"/>
      <c r="CO936" s="273"/>
      <c r="CP936" s="273"/>
      <c r="CQ936" s="273"/>
      <c r="CR936" s="273"/>
      <c r="CS936" s="273"/>
      <c r="CT936" s="273"/>
      <c r="CU936" s="273"/>
      <c r="CV936" s="273"/>
      <c r="CW936" s="273"/>
      <c r="CX936" s="273"/>
      <c r="CY936" s="273"/>
      <c r="CZ936" s="273"/>
      <c r="DA936" s="273"/>
      <c r="DB936" s="273"/>
      <c r="DC936" s="273"/>
      <c r="DD936" s="273"/>
    </row>
    <row r="937" spans="1:108" s="136" customFormat="1" ht="22.5" customHeight="1">
      <c r="A937" s="299">
        <v>80</v>
      </c>
      <c r="B937" s="136">
        <v>5</v>
      </c>
      <c r="C937" s="180" t="s">
        <v>7057</v>
      </c>
      <c r="D937" s="136" t="s">
        <v>7053</v>
      </c>
      <c r="E937" s="136" t="s">
        <v>7058</v>
      </c>
      <c r="F937" s="299" t="s">
        <v>7059</v>
      </c>
      <c r="G937" s="15" t="s">
        <v>34</v>
      </c>
      <c r="H937" s="374">
        <v>0</v>
      </c>
      <c r="I937" s="355">
        <v>0</v>
      </c>
      <c r="J937" s="374">
        <v>5200</v>
      </c>
      <c r="K937" s="163" t="s">
        <v>5778</v>
      </c>
      <c r="L937" s="299" t="s">
        <v>7060</v>
      </c>
      <c r="N937" s="273"/>
      <c r="O937" s="273"/>
      <c r="P937" s="273"/>
      <c r="Q937" s="273"/>
      <c r="R937" s="273"/>
      <c r="S937" s="273"/>
      <c r="T937" s="273"/>
      <c r="U937" s="273"/>
      <c r="V937" s="273"/>
      <c r="W937" s="273"/>
      <c r="X937" s="273"/>
      <c r="Y937" s="273"/>
      <c r="Z937" s="273"/>
      <c r="AA937" s="273"/>
      <c r="AB937" s="273"/>
      <c r="AC937" s="273"/>
      <c r="AD937" s="273"/>
      <c r="AE937" s="273"/>
      <c r="AF937" s="273"/>
      <c r="AG937" s="273"/>
      <c r="AH937" s="273"/>
      <c r="AI937" s="273"/>
      <c r="AJ937" s="273"/>
      <c r="AK937" s="273"/>
      <c r="AL937" s="273"/>
      <c r="AM937" s="273"/>
      <c r="AN937" s="273"/>
      <c r="AO937" s="273"/>
      <c r="AP937" s="273"/>
      <c r="AQ937" s="273"/>
      <c r="AR937" s="273"/>
      <c r="AS937" s="273"/>
      <c r="AT937" s="273"/>
      <c r="AU937" s="273"/>
      <c r="AV937" s="273"/>
      <c r="AW937" s="273"/>
      <c r="AX937" s="273"/>
      <c r="AY937" s="273"/>
      <c r="AZ937" s="273"/>
      <c r="BA937" s="273"/>
      <c r="BB937" s="273"/>
      <c r="BC937" s="273"/>
      <c r="BD937" s="273"/>
      <c r="BE937" s="273"/>
      <c r="BF937" s="273"/>
      <c r="BG937" s="273"/>
      <c r="BH937" s="273"/>
      <c r="BI937" s="273"/>
      <c r="BJ937" s="273"/>
      <c r="BK937" s="273"/>
      <c r="BL937" s="273"/>
      <c r="BM937" s="273"/>
      <c r="BN937" s="273"/>
      <c r="BO937" s="273"/>
      <c r="BP937" s="273"/>
      <c r="BQ937" s="273"/>
      <c r="BR937" s="273"/>
      <c r="BS937" s="273"/>
      <c r="BT937" s="273"/>
      <c r="BU937" s="273"/>
      <c r="BV937" s="273"/>
      <c r="BW937" s="273"/>
      <c r="BX937" s="273"/>
      <c r="BY937" s="273"/>
      <c r="BZ937" s="273"/>
      <c r="CA937" s="273"/>
      <c r="CB937" s="273"/>
      <c r="CC937" s="273"/>
      <c r="CD937" s="273"/>
      <c r="CE937" s="273"/>
      <c r="CF937" s="273"/>
      <c r="CG937" s="273"/>
      <c r="CH937" s="273"/>
      <c r="CI937" s="273"/>
      <c r="CJ937" s="273"/>
      <c r="CK937" s="273"/>
      <c r="CL937" s="273"/>
      <c r="CM937" s="273"/>
      <c r="CN937" s="273"/>
      <c r="CO937" s="273"/>
      <c r="CP937" s="273"/>
      <c r="CQ937" s="273"/>
      <c r="CR937" s="273"/>
      <c r="CS937" s="273"/>
      <c r="CT937" s="273"/>
      <c r="CU937" s="273"/>
      <c r="CV937" s="273"/>
      <c r="CW937" s="273"/>
      <c r="CX937" s="273"/>
      <c r="CY937" s="273"/>
      <c r="CZ937" s="273"/>
      <c r="DA937" s="273"/>
      <c r="DB937" s="273"/>
      <c r="DC937" s="273"/>
      <c r="DD937" s="273"/>
    </row>
    <row r="938" spans="1:108" s="136" customFormat="1" ht="22.5" customHeight="1">
      <c r="A938" s="43"/>
      <c r="C938" s="180" t="s">
        <v>7061</v>
      </c>
      <c r="D938" s="136" t="s">
        <v>7062</v>
      </c>
      <c r="E938" s="136" t="s">
        <v>7058</v>
      </c>
      <c r="F938" s="299" t="s">
        <v>7059</v>
      </c>
      <c r="G938" s="15" t="s">
        <v>34</v>
      </c>
      <c r="H938" s="374">
        <v>5400</v>
      </c>
      <c r="I938" s="355">
        <v>0</v>
      </c>
      <c r="J938" s="374">
        <v>0</v>
      </c>
      <c r="K938" s="163" t="s">
        <v>4125</v>
      </c>
      <c r="L938" s="299" t="s">
        <v>7063</v>
      </c>
      <c r="N938" s="273"/>
      <c r="O938" s="273"/>
      <c r="P938" s="273"/>
      <c r="Q938" s="273"/>
      <c r="R938" s="273"/>
      <c r="S938" s="273"/>
      <c r="T938" s="273"/>
      <c r="U938" s="273"/>
      <c r="V938" s="273"/>
      <c r="W938" s="273"/>
      <c r="X938" s="273"/>
      <c r="Y938" s="273"/>
      <c r="Z938" s="273"/>
      <c r="AA938" s="273"/>
      <c r="AB938" s="273"/>
      <c r="AC938" s="273"/>
      <c r="AD938" s="273"/>
      <c r="AE938" s="273"/>
      <c r="AF938" s="273"/>
      <c r="AG938" s="273"/>
      <c r="AH938" s="273"/>
      <c r="AI938" s="273"/>
      <c r="AJ938" s="273"/>
      <c r="AK938" s="273"/>
      <c r="AL938" s="273"/>
      <c r="AM938" s="273"/>
      <c r="AN938" s="273"/>
      <c r="AO938" s="273"/>
      <c r="AP938" s="273"/>
      <c r="AQ938" s="273"/>
      <c r="AR938" s="273"/>
      <c r="AS938" s="273"/>
      <c r="AT938" s="273"/>
      <c r="AU938" s="273"/>
      <c r="AV938" s="273"/>
      <c r="AW938" s="273"/>
      <c r="AX938" s="273"/>
      <c r="AY938" s="273"/>
      <c r="AZ938" s="273"/>
      <c r="BA938" s="273"/>
      <c r="BB938" s="273"/>
      <c r="BC938" s="273"/>
      <c r="BD938" s="273"/>
      <c r="BE938" s="273"/>
      <c r="BF938" s="273"/>
      <c r="BG938" s="273"/>
      <c r="BH938" s="273"/>
      <c r="BI938" s="273"/>
      <c r="BJ938" s="273"/>
      <c r="BK938" s="273"/>
      <c r="BL938" s="273"/>
      <c r="BM938" s="273"/>
      <c r="BN938" s="273"/>
      <c r="BO938" s="273"/>
      <c r="BP938" s="273"/>
      <c r="BQ938" s="273"/>
      <c r="BR938" s="273"/>
      <c r="BS938" s="273"/>
      <c r="BT938" s="273"/>
      <c r="BU938" s="273"/>
      <c r="BV938" s="273"/>
      <c r="BW938" s="273"/>
      <c r="BX938" s="273"/>
      <c r="BY938" s="273"/>
      <c r="BZ938" s="273"/>
      <c r="CA938" s="273"/>
      <c r="CB938" s="273"/>
      <c r="CC938" s="273"/>
      <c r="CD938" s="273"/>
      <c r="CE938" s="273"/>
      <c r="CF938" s="273"/>
      <c r="CG938" s="273"/>
      <c r="CH938" s="273"/>
      <c r="CI938" s="273"/>
      <c r="CJ938" s="273"/>
      <c r="CK938" s="273"/>
      <c r="CL938" s="273"/>
      <c r="CM938" s="273"/>
      <c r="CN938" s="273"/>
      <c r="CO938" s="273"/>
      <c r="CP938" s="273"/>
      <c r="CQ938" s="273"/>
      <c r="CR938" s="273"/>
      <c r="CS938" s="273"/>
      <c r="CT938" s="273"/>
      <c r="CU938" s="273"/>
      <c r="CV938" s="273"/>
      <c r="CW938" s="273"/>
      <c r="CX938" s="273"/>
      <c r="CY938" s="273"/>
      <c r="CZ938" s="273"/>
      <c r="DA938" s="273"/>
      <c r="DB938" s="273"/>
      <c r="DC938" s="273"/>
      <c r="DD938" s="273"/>
    </row>
    <row r="939" spans="1:108" s="136" customFormat="1" ht="22.5" customHeight="1">
      <c r="A939" s="43">
        <v>81</v>
      </c>
      <c r="B939" s="310">
        <v>6</v>
      </c>
      <c r="C939" s="180" t="s">
        <v>7064</v>
      </c>
      <c r="D939" s="136" t="s">
        <v>7053</v>
      </c>
      <c r="E939" s="136" t="s">
        <v>7065</v>
      </c>
      <c r="F939" s="299" t="s">
        <v>7066</v>
      </c>
      <c r="G939" s="15" t="s">
        <v>34</v>
      </c>
      <c r="H939" s="374">
        <v>0</v>
      </c>
      <c r="I939" s="355">
        <v>0</v>
      </c>
      <c r="J939" s="374">
        <v>2100</v>
      </c>
      <c r="K939" s="163" t="s">
        <v>5778</v>
      </c>
      <c r="L939" s="299" t="s">
        <v>7067</v>
      </c>
      <c r="N939" s="273"/>
      <c r="O939" s="273"/>
      <c r="P939" s="273"/>
      <c r="Q939" s="273"/>
      <c r="R939" s="273"/>
      <c r="S939" s="273"/>
      <c r="T939" s="273"/>
      <c r="U939" s="273"/>
      <c r="V939" s="273"/>
      <c r="W939" s="273"/>
      <c r="X939" s="273"/>
      <c r="Y939" s="273"/>
      <c r="Z939" s="273"/>
      <c r="AA939" s="273"/>
      <c r="AB939" s="273"/>
      <c r="AC939" s="273"/>
      <c r="AD939" s="273"/>
      <c r="AE939" s="273"/>
      <c r="AF939" s="273"/>
      <c r="AG939" s="273"/>
      <c r="AH939" s="273"/>
      <c r="AI939" s="273"/>
      <c r="AJ939" s="273"/>
      <c r="AK939" s="273"/>
      <c r="AL939" s="273"/>
      <c r="AM939" s="273"/>
      <c r="AN939" s="273"/>
      <c r="AO939" s="273"/>
      <c r="AP939" s="273"/>
      <c r="AQ939" s="273"/>
      <c r="AR939" s="273"/>
      <c r="AS939" s="273"/>
      <c r="AT939" s="273"/>
      <c r="AU939" s="273"/>
      <c r="AV939" s="273"/>
      <c r="AW939" s="273"/>
      <c r="AX939" s="273"/>
      <c r="AY939" s="273"/>
      <c r="AZ939" s="273"/>
      <c r="BA939" s="273"/>
      <c r="BB939" s="273"/>
      <c r="BC939" s="273"/>
      <c r="BD939" s="273"/>
      <c r="BE939" s="273"/>
      <c r="BF939" s="273"/>
      <c r="BG939" s="273"/>
      <c r="BH939" s="273"/>
      <c r="BI939" s="273"/>
      <c r="BJ939" s="273"/>
      <c r="BK939" s="273"/>
      <c r="BL939" s="273"/>
      <c r="BM939" s="273"/>
      <c r="BN939" s="273"/>
      <c r="BO939" s="273"/>
      <c r="BP939" s="273"/>
      <c r="BQ939" s="273"/>
      <c r="BR939" s="273"/>
      <c r="BS939" s="273"/>
      <c r="BT939" s="273"/>
      <c r="BU939" s="273"/>
      <c r="BV939" s="273"/>
      <c r="BW939" s="273"/>
      <c r="BX939" s="273"/>
      <c r="BY939" s="273"/>
      <c r="BZ939" s="273"/>
      <c r="CA939" s="273"/>
      <c r="CB939" s="273"/>
      <c r="CC939" s="273"/>
      <c r="CD939" s="273"/>
      <c r="CE939" s="273"/>
      <c r="CF939" s="273"/>
      <c r="CG939" s="273"/>
      <c r="CH939" s="273"/>
      <c r="CI939" s="273"/>
      <c r="CJ939" s="273"/>
      <c r="CK939" s="273"/>
      <c r="CL939" s="273"/>
      <c r="CM939" s="273"/>
      <c r="CN939" s="273"/>
      <c r="CO939" s="273"/>
      <c r="CP939" s="273"/>
      <c r="CQ939" s="273"/>
      <c r="CR939" s="273"/>
      <c r="CS939" s="273"/>
      <c r="CT939" s="273"/>
      <c r="CU939" s="273"/>
      <c r="CV939" s="273"/>
      <c r="CW939" s="273"/>
      <c r="CX939" s="273"/>
      <c r="CY939" s="273"/>
      <c r="CZ939" s="273"/>
      <c r="DA939" s="273"/>
      <c r="DB939" s="273"/>
      <c r="DC939" s="273"/>
      <c r="DD939" s="273"/>
    </row>
    <row r="940" spans="1:108" s="136" customFormat="1" ht="22.5" customHeight="1">
      <c r="A940" s="43">
        <v>82</v>
      </c>
      <c r="B940" s="310">
        <v>7</v>
      </c>
      <c r="C940" s="180" t="s">
        <v>7068</v>
      </c>
      <c r="D940" s="136" t="s">
        <v>7069</v>
      </c>
      <c r="E940" s="136" t="s">
        <v>7070</v>
      </c>
      <c r="F940" s="299" t="s">
        <v>7071</v>
      </c>
      <c r="G940" s="15" t="s">
        <v>34</v>
      </c>
      <c r="H940" s="374">
        <v>200</v>
      </c>
      <c r="I940" s="355">
        <v>0</v>
      </c>
      <c r="J940" s="374">
        <v>0</v>
      </c>
      <c r="K940" s="163" t="s">
        <v>7072</v>
      </c>
      <c r="L940" s="299" t="s">
        <v>7073</v>
      </c>
      <c r="N940" s="273"/>
      <c r="O940" s="273"/>
      <c r="P940" s="273"/>
      <c r="Q940" s="273"/>
      <c r="R940" s="273"/>
      <c r="S940" s="273"/>
      <c r="T940" s="273"/>
      <c r="U940" s="273"/>
      <c r="V940" s="273"/>
      <c r="W940" s="273"/>
      <c r="X940" s="273"/>
      <c r="Y940" s="273"/>
      <c r="Z940" s="273"/>
      <c r="AA940" s="273"/>
      <c r="AB940" s="273"/>
      <c r="AC940" s="273"/>
      <c r="AD940" s="273"/>
      <c r="AE940" s="273"/>
      <c r="AF940" s="273"/>
      <c r="AG940" s="273"/>
      <c r="AH940" s="273"/>
      <c r="AI940" s="273"/>
      <c r="AJ940" s="273"/>
      <c r="AK940" s="273"/>
      <c r="AL940" s="273"/>
      <c r="AM940" s="273"/>
      <c r="AN940" s="273"/>
      <c r="AO940" s="273"/>
      <c r="AP940" s="273"/>
      <c r="AQ940" s="273"/>
      <c r="AR940" s="273"/>
      <c r="AS940" s="273"/>
      <c r="AT940" s="273"/>
      <c r="AU940" s="273"/>
      <c r="AV940" s="273"/>
      <c r="AW940" s="273"/>
      <c r="AX940" s="273"/>
      <c r="AY940" s="273"/>
      <c r="AZ940" s="273"/>
      <c r="BA940" s="273"/>
      <c r="BB940" s="273"/>
      <c r="BC940" s="273"/>
      <c r="BD940" s="273"/>
      <c r="BE940" s="273"/>
      <c r="BF940" s="273"/>
      <c r="BG940" s="273"/>
      <c r="BH940" s="273"/>
      <c r="BI940" s="273"/>
      <c r="BJ940" s="273"/>
      <c r="BK940" s="273"/>
      <c r="BL940" s="273"/>
      <c r="BM940" s="273"/>
      <c r="BN940" s="273"/>
      <c r="BO940" s="273"/>
      <c r="BP940" s="273"/>
      <c r="BQ940" s="273"/>
      <c r="BR940" s="273"/>
      <c r="BS940" s="273"/>
      <c r="BT940" s="273"/>
      <c r="BU940" s="273"/>
      <c r="BV940" s="273"/>
      <c r="BW940" s="273"/>
      <c r="BX940" s="273"/>
      <c r="BY940" s="273"/>
      <c r="BZ940" s="273"/>
      <c r="CA940" s="273"/>
      <c r="CB940" s="273"/>
      <c r="CC940" s="273"/>
      <c r="CD940" s="273"/>
      <c r="CE940" s="273"/>
      <c r="CF940" s="273"/>
      <c r="CG940" s="273"/>
      <c r="CH940" s="273"/>
      <c r="CI940" s="273"/>
      <c r="CJ940" s="273"/>
      <c r="CK940" s="273"/>
      <c r="CL940" s="273"/>
      <c r="CM940" s="273"/>
      <c r="CN940" s="273"/>
      <c r="CO940" s="273"/>
      <c r="CP940" s="273"/>
      <c r="CQ940" s="273"/>
      <c r="CR940" s="273"/>
      <c r="CS940" s="273"/>
      <c r="CT940" s="273"/>
      <c r="CU940" s="273"/>
      <c r="CV940" s="273"/>
      <c r="CW940" s="273"/>
      <c r="CX940" s="273"/>
      <c r="CY940" s="273"/>
      <c r="CZ940" s="273"/>
      <c r="DA940" s="273"/>
      <c r="DB940" s="273"/>
      <c r="DC940" s="273"/>
      <c r="DD940" s="273"/>
    </row>
    <row r="941" spans="1:108" s="136" customFormat="1" ht="22.5" customHeight="1">
      <c r="A941" s="43">
        <v>83</v>
      </c>
      <c r="B941" s="310">
        <v>8</v>
      </c>
      <c r="C941" s="180" t="s">
        <v>7074</v>
      </c>
      <c r="D941" s="136" t="s">
        <v>7053</v>
      </c>
      <c r="E941" s="136" t="s">
        <v>7075</v>
      </c>
      <c r="F941" s="299" t="s">
        <v>7076</v>
      </c>
      <c r="G941" s="15" t="s">
        <v>34</v>
      </c>
      <c r="H941" s="374">
        <v>0</v>
      </c>
      <c r="I941" s="355">
        <v>0</v>
      </c>
      <c r="J941" s="374">
        <v>700</v>
      </c>
      <c r="K941" s="163" t="s">
        <v>5778</v>
      </c>
      <c r="L941" s="299" t="s">
        <v>7077</v>
      </c>
      <c r="N941" s="273"/>
      <c r="O941" s="273"/>
      <c r="P941" s="273"/>
      <c r="Q941" s="273"/>
      <c r="R941" s="273"/>
      <c r="S941" s="273"/>
      <c r="T941" s="273"/>
      <c r="U941" s="273"/>
      <c r="V941" s="273"/>
      <c r="W941" s="273"/>
      <c r="X941" s="273"/>
      <c r="Y941" s="273"/>
      <c r="Z941" s="273"/>
      <c r="AA941" s="273"/>
      <c r="AB941" s="273"/>
      <c r="AC941" s="273"/>
      <c r="AD941" s="273"/>
      <c r="AE941" s="273"/>
      <c r="AF941" s="273"/>
      <c r="AG941" s="273"/>
      <c r="AH941" s="273"/>
      <c r="AI941" s="273"/>
      <c r="AJ941" s="273"/>
      <c r="AK941" s="273"/>
      <c r="AL941" s="273"/>
      <c r="AM941" s="273"/>
      <c r="AN941" s="273"/>
      <c r="AO941" s="273"/>
      <c r="AP941" s="273"/>
      <c r="AQ941" s="273"/>
      <c r="AR941" s="273"/>
      <c r="AS941" s="273"/>
      <c r="AT941" s="273"/>
      <c r="AU941" s="273"/>
      <c r="AV941" s="273"/>
      <c r="AW941" s="273"/>
      <c r="AX941" s="273"/>
      <c r="AY941" s="273"/>
      <c r="AZ941" s="273"/>
      <c r="BA941" s="273"/>
      <c r="BB941" s="273"/>
      <c r="BC941" s="273"/>
      <c r="BD941" s="273"/>
      <c r="BE941" s="273"/>
      <c r="BF941" s="273"/>
      <c r="BG941" s="273"/>
      <c r="BH941" s="273"/>
      <c r="BI941" s="273"/>
      <c r="BJ941" s="273"/>
      <c r="BK941" s="273"/>
      <c r="BL941" s="273"/>
      <c r="BM941" s="273"/>
      <c r="BN941" s="273"/>
      <c r="BO941" s="273"/>
      <c r="BP941" s="273"/>
      <c r="BQ941" s="273"/>
      <c r="BR941" s="273"/>
      <c r="BS941" s="273"/>
      <c r="BT941" s="273"/>
      <c r="BU941" s="273"/>
      <c r="BV941" s="273"/>
      <c r="BW941" s="273"/>
      <c r="BX941" s="273"/>
      <c r="BY941" s="273"/>
      <c r="BZ941" s="273"/>
      <c r="CA941" s="273"/>
      <c r="CB941" s="273"/>
      <c r="CC941" s="273"/>
      <c r="CD941" s="273"/>
      <c r="CE941" s="273"/>
      <c r="CF941" s="273"/>
      <c r="CG941" s="273"/>
      <c r="CH941" s="273"/>
      <c r="CI941" s="273"/>
      <c r="CJ941" s="273"/>
      <c r="CK941" s="273"/>
      <c r="CL941" s="273"/>
      <c r="CM941" s="273"/>
      <c r="CN941" s="273"/>
      <c r="CO941" s="273"/>
      <c r="CP941" s="273"/>
      <c r="CQ941" s="273"/>
      <c r="CR941" s="273"/>
      <c r="CS941" s="273"/>
      <c r="CT941" s="273"/>
      <c r="CU941" s="273"/>
      <c r="CV941" s="273"/>
      <c r="CW941" s="273"/>
      <c r="CX941" s="273"/>
      <c r="CY941" s="273"/>
      <c r="CZ941" s="273"/>
      <c r="DA941" s="273"/>
      <c r="DB941" s="273"/>
      <c r="DC941" s="273"/>
      <c r="DD941" s="273"/>
    </row>
    <row r="942" spans="1:108" s="160" customFormat="1" ht="22.5" customHeight="1">
      <c r="A942" s="43">
        <v>84</v>
      </c>
      <c r="B942" s="310">
        <v>9</v>
      </c>
      <c r="C942" s="180" t="s">
        <v>7078</v>
      </c>
      <c r="D942" s="43" t="s">
        <v>7069</v>
      </c>
      <c r="E942" s="136" t="s">
        <v>7079</v>
      </c>
      <c r="F942" s="299" t="s">
        <v>7080</v>
      </c>
      <c r="G942" s="15" t="s">
        <v>34</v>
      </c>
      <c r="H942" s="374">
        <v>100</v>
      </c>
      <c r="I942" s="356">
        <v>0</v>
      </c>
      <c r="J942" s="374">
        <v>0</v>
      </c>
      <c r="K942" s="299" t="s">
        <v>7081</v>
      </c>
      <c r="L942" s="299" t="s">
        <v>7082</v>
      </c>
      <c r="M942" s="180"/>
      <c r="N942" s="273"/>
      <c r="O942" s="273"/>
      <c r="P942" s="273"/>
      <c r="Q942" s="273"/>
      <c r="R942" s="273"/>
      <c r="S942" s="273"/>
      <c r="T942" s="273"/>
      <c r="U942" s="273"/>
      <c r="V942" s="273"/>
      <c r="W942" s="273"/>
      <c r="X942" s="273"/>
      <c r="Y942" s="273"/>
      <c r="Z942" s="273"/>
      <c r="AA942" s="273"/>
      <c r="AB942" s="273"/>
      <c r="AC942" s="273"/>
      <c r="AD942" s="273"/>
      <c r="AE942" s="273"/>
      <c r="AF942" s="273"/>
      <c r="AG942" s="273"/>
      <c r="AH942" s="273"/>
      <c r="AI942" s="273"/>
      <c r="AJ942" s="273"/>
      <c r="AK942" s="273"/>
      <c r="AL942" s="273"/>
      <c r="AM942" s="273"/>
      <c r="AN942" s="273"/>
      <c r="AO942" s="273"/>
      <c r="AP942" s="273"/>
      <c r="AQ942" s="273"/>
      <c r="AR942" s="273"/>
      <c r="AS942" s="273"/>
      <c r="AT942" s="273"/>
      <c r="AU942" s="273"/>
      <c r="AV942" s="273"/>
      <c r="AW942" s="273"/>
      <c r="AX942" s="273"/>
      <c r="AY942" s="273"/>
      <c r="AZ942" s="273"/>
      <c r="BA942" s="273"/>
      <c r="BB942" s="273"/>
      <c r="BC942" s="273"/>
      <c r="BD942" s="273"/>
      <c r="BE942" s="273"/>
      <c r="BF942" s="273"/>
      <c r="BG942" s="273"/>
      <c r="BH942" s="273"/>
      <c r="BI942" s="273"/>
      <c r="BJ942" s="273"/>
      <c r="BK942" s="273"/>
      <c r="BL942" s="273"/>
      <c r="BM942" s="273"/>
      <c r="BN942" s="273"/>
      <c r="BO942" s="273"/>
      <c r="BP942" s="273"/>
      <c r="BQ942" s="273"/>
      <c r="BR942" s="273"/>
      <c r="BS942" s="273"/>
      <c r="BT942" s="273"/>
      <c r="BU942" s="273"/>
      <c r="BV942" s="273"/>
      <c r="BW942" s="273"/>
      <c r="BX942" s="273"/>
      <c r="BY942" s="273"/>
      <c r="BZ942" s="273"/>
      <c r="CA942" s="273"/>
      <c r="CB942" s="273"/>
      <c r="CC942" s="273"/>
      <c r="CD942" s="273"/>
      <c r="CE942" s="273"/>
      <c r="CF942" s="273"/>
      <c r="CG942" s="273"/>
      <c r="CH942" s="273"/>
      <c r="CI942" s="273"/>
      <c r="CJ942" s="273"/>
      <c r="CK942" s="273"/>
      <c r="CL942" s="273"/>
      <c r="CM942" s="273"/>
      <c r="CN942" s="273"/>
      <c r="CO942" s="273"/>
      <c r="CP942" s="273"/>
      <c r="CQ942" s="273"/>
      <c r="CR942" s="273"/>
      <c r="CS942" s="273"/>
      <c r="CT942" s="273"/>
      <c r="CU942" s="273"/>
      <c r="CV942" s="273"/>
      <c r="CW942" s="273"/>
      <c r="CX942" s="273"/>
      <c r="CY942" s="273"/>
      <c r="CZ942" s="273"/>
      <c r="DA942" s="273"/>
      <c r="DB942" s="273"/>
      <c r="DC942" s="273"/>
      <c r="DD942" s="273"/>
    </row>
    <row r="943" spans="1:108" s="160" customFormat="1" ht="22.5" customHeight="1">
      <c r="A943" s="43">
        <v>85</v>
      </c>
      <c r="B943" s="310">
        <v>10</v>
      </c>
      <c r="C943" s="180" t="s">
        <v>7083</v>
      </c>
      <c r="D943" s="43" t="s">
        <v>7084</v>
      </c>
      <c r="E943" s="136" t="s">
        <v>7085</v>
      </c>
      <c r="F943" s="299" t="s">
        <v>7086</v>
      </c>
      <c r="G943" s="15" t="s">
        <v>34</v>
      </c>
      <c r="H943" s="374">
        <v>0</v>
      </c>
      <c r="I943" s="355">
        <v>0</v>
      </c>
      <c r="J943" s="374">
        <v>1200</v>
      </c>
      <c r="K943" s="299" t="s">
        <v>7087</v>
      </c>
      <c r="L943" s="299" t="s">
        <v>7088</v>
      </c>
      <c r="M943" s="136"/>
      <c r="N943" s="273"/>
      <c r="O943" s="273"/>
      <c r="P943" s="273"/>
      <c r="Q943" s="273"/>
      <c r="R943" s="273"/>
      <c r="S943" s="273"/>
      <c r="T943" s="273"/>
      <c r="U943" s="273"/>
      <c r="V943" s="273"/>
      <c r="W943" s="273"/>
      <c r="X943" s="273"/>
      <c r="Y943" s="273"/>
      <c r="Z943" s="273"/>
      <c r="AA943" s="273"/>
      <c r="AB943" s="273"/>
      <c r="AC943" s="273"/>
      <c r="AD943" s="273"/>
      <c r="AE943" s="273"/>
      <c r="AF943" s="273"/>
      <c r="AG943" s="273"/>
      <c r="AH943" s="273"/>
      <c r="AI943" s="273"/>
      <c r="AJ943" s="273"/>
      <c r="AK943" s="273"/>
      <c r="AL943" s="273"/>
      <c r="AM943" s="273"/>
      <c r="AN943" s="273"/>
      <c r="AO943" s="273"/>
      <c r="AP943" s="273"/>
      <c r="AQ943" s="273"/>
      <c r="AR943" s="273"/>
      <c r="AS943" s="273"/>
      <c r="AT943" s="273"/>
      <c r="AU943" s="273"/>
      <c r="AV943" s="273"/>
      <c r="AW943" s="273"/>
      <c r="AX943" s="273"/>
      <c r="AY943" s="273"/>
      <c r="AZ943" s="273"/>
      <c r="BA943" s="273"/>
      <c r="BB943" s="273"/>
      <c r="BC943" s="273"/>
      <c r="BD943" s="273"/>
      <c r="BE943" s="273"/>
      <c r="BF943" s="273"/>
      <c r="BG943" s="273"/>
      <c r="BH943" s="273"/>
      <c r="BI943" s="273"/>
      <c r="BJ943" s="273"/>
      <c r="BK943" s="273"/>
      <c r="BL943" s="273"/>
      <c r="BM943" s="273"/>
      <c r="BN943" s="273"/>
      <c r="BO943" s="273"/>
      <c r="BP943" s="273"/>
      <c r="BQ943" s="273"/>
      <c r="BR943" s="273"/>
      <c r="BS943" s="273"/>
      <c r="BT943" s="273"/>
      <c r="BU943" s="273"/>
      <c r="BV943" s="273"/>
      <c r="BW943" s="273"/>
      <c r="BX943" s="273"/>
      <c r="BY943" s="273"/>
      <c r="BZ943" s="273"/>
      <c r="CA943" s="273"/>
      <c r="CB943" s="273"/>
      <c r="CC943" s="273"/>
      <c r="CD943" s="273"/>
      <c r="CE943" s="273"/>
      <c r="CF943" s="273"/>
      <c r="CG943" s="273"/>
      <c r="CH943" s="273"/>
      <c r="CI943" s="273"/>
      <c r="CJ943" s="273"/>
      <c r="CK943" s="273"/>
      <c r="CL943" s="273"/>
      <c r="CM943" s="273"/>
      <c r="CN943" s="273"/>
      <c r="CO943" s="273"/>
      <c r="CP943" s="273"/>
      <c r="CQ943" s="273"/>
      <c r="CR943" s="273"/>
      <c r="CS943" s="273"/>
      <c r="CT943" s="273"/>
      <c r="CU943" s="273"/>
      <c r="CV943" s="273"/>
      <c r="CW943" s="273"/>
      <c r="CX943" s="273"/>
      <c r="CY943" s="273"/>
      <c r="CZ943" s="273"/>
      <c r="DA943" s="273"/>
      <c r="DB943" s="273"/>
      <c r="DC943" s="273"/>
      <c r="DD943" s="273"/>
    </row>
    <row r="944" spans="1:108" s="160" customFormat="1" ht="22.5" customHeight="1">
      <c r="A944" s="43"/>
      <c r="B944" s="136"/>
      <c r="C944" s="180" t="s">
        <v>7089</v>
      </c>
      <c r="D944" s="43" t="s">
        <v>7090</v>
      </c>
      <c r="E944" s="136" t="s">
        <v>7085</v>
      </c>
      <c r="F944" s="299" t="s">
        <v>7086</v>
      </c>
      <c r="G944" s="15" t="s">
        <v>34</v>
      </c>
      <c r="H944" s="374">
        <v>0</v>
      </c>
      <c r="I944" s="355">
        <v>0</v>
      </c>
      <c r="J944" s="374">
        <v>400</v>
      </c>
      <c r="K944" s="299" t="s">
        <v>7091</v>
      </c>
      <c r="L944" s="299" t="s">
        <v>7088</v>
      </c>
      <c r="M944" s="136"/>
      <c r="N944" s="273"/>
      <c r="O944" s="273"/>
      <c r="P944" s="273"/>
      <c r="Q944" s="273"/>
      <c r="R944" s="273"/>
      <c r="S944" s="273"/>
      <c r="T944" s="273"/>
      <c r="U944" s="273"/>
      <c r="V944" s="273"/>
      <c r="W944" s="273"/>
      <c r="X944" s="273"/>
      <c r="Y944" s="273"/>
      <c r="Z944" s="273"/>
      <c r="AA944" s="273"/>
      <c r="AB944" s="273"/>
      <c r="AC944" s="273"/>
      <c r="AD944" s="273"/>
      <c r="AE944" s="273"/>
      <c r="AF944" s="273"/>
      <c r="AG944" s="273"/>
      <c r="AH944" s="273"/>
      <c r="AI944" s="273"/>
      <c r="AJ944" s="273"/>
      <c r="AK944" s="273"/>
      <c r="AL944" s="273"/>
      <c r="AM944" s="273"/>
      <c r="AN944" s="273"/>
      <c r="AO944" s="273"/>
      <c r="AP944" s="273"/>
      <c r="AQ944" s="273"/>
      <c r="AR944" s="273"/>
      <c r="AS944" s="273"/>
      <c r="AT944" s="273"/>
      <c r="AU944" s="273"/>
      <c r="AV944" s="273"/>
      <c r="AW944" s="273"/>
      <c r="AX944" s="273"/>
      <c r="AY944" s="273"/>
      <c r="AZ944" s="273"/>
      <c r="BA944" s="273"/>
      <c r="BB944" s="273"/>
      <c r="BC944" s="273"/>
      <c r="BD944" s="273"/>
      <c r="BE944" s="273"/>
      <c r="BF944" s="273"/>
      <c r="BG944" s="273"/>
      <c r="BH944" s="273"/>
      <c r="BI944" s="273"/>
      <c r="BJ944" s="273"/>
      <c r="BK944" s="273"/>
      <c r="BL944" s="273"/>
      <c r="BM944" s="273"/>
      <c r="BN944" s="273"/>
      <c r="BO944" s="273"/>
      <c r="BP944" s="273"/>
      <c r="BQ944" s="273"/>
      <c r="BR944" s="273"/>
      <c r="BS944" s="273"/>
      <c r="BT944" s="273"/>
      <c r="BU944" s="273"/>
      <c r="BV944" s="273"/>
      <c r="BW944" s="273"/>
      <c r="BX944" s="273"/>
      <c r="BY944" s="273"/>
      <c r="BZ944" s="273"/>
      <c r="CA944" s="273"/>
      <c r="CB944" s="273"/>
      <c r="CC944" s="273"/>
      <c r="CD944" s="273"/>
      <c r="CE944" s="273"/>
      <c r="CF944" s="273"/>
      <c r="CG944" s="273"/>
      <c r="CH944" s="273"/>
      <c r="CI944" s="273"/>
      <c r="CJ944" s="273"/>
      <c r="CK944" s="273"/>
      <c r="CL944" s="273"/>
      <c r="CM944" s="273"/>
      <c r="CN944" s="273"/>
      <c r="CO944" s="273"/>
      <c r="CP944" s="273"/>
      <c r="CQ944" s="273"/>
      <c r="CR944" s="273"/>
      <c r="CS944" s="273"/>
      <c r="CT944" s="273"/>
      <c r="CU944" s="273"/>
      <c r="CV944" s="273"/>
      <c r="CW944" s="273"/>
      <c r="CX944" s="273"/>
      <c r="CY944" s="273"/>
      <c r="CZ944" s="273"/>
      <c r="DA944" s="273"/>
      <c r="DB944" s="273"/>
      <c r="DC944" s="273"/>
      <c r="DD944" s="273"/>
    </row>
    <row r="945" spans="1:108" s="160" customFormat="1" ht="22.5" customHeight="1">
      <c r="A945" s="43">
        <v>86</v>
      </c>
      <c r="B945" s="136">
        <v>11</v>
      </c>
      <c r="C945" s="180" t="s">
        <v>7092</v>
      </c>
      <c r="D945" s="43" t="s">
        <v>7093</v>
      </c>
      <c r="E945" s="136" t="s">
        <v>7094</v>
      </c>
      <c r="F945" s="299" t="s">
        <v>7095</v>
      </c>
      <c r="G945" s="15" t="s">
        <v>34</v>
      </c>
      <c r="H945" s="374">
        <v>0</v>
      </c>
      <c r="I945" s="355">
        <v>0</v>
      </c>
      <c r="J945" s="374">
        <v>5000</v>
      </c>
      <c r="K945" s="299"/>
      <c r="L945" s="299" t="s">
        <v>7096</v>
      </c>
      <c r="M945" s="136"/>
      <c r="N945" s="273"/>
      <c r="O945" s="273"/>
      <c r="P945" s="273"/>
      <c r="Q945" s="273"/>
      <c r="R945" s="273"/>
      <c r="S945" s="273"/>
      <c r="T945" s="273"/>
      <c r="U945" s="273"/>
      <c r="V945" s="273"/>
      <c r="W945" s="273"/>
      <c r="X945" s="273"/>
      <c r="Y945" s="273"/>
      <c r="Z945" s="273"/>
      <c r="AA945" s="273"/>
      <c r="AB945" s="273"/>
      <c r="AC945" s="273"/>
      <c r="AD945" s="273"/>
      <c r="AE945" s="273"/>
      <c r="AF945" s="273"/>
      <c r="AG945" s="273"/>
      <c r="AH945" s="273"/>
      <c r="AI945" s="273"/>
      <c r="AJ945" s="273"/>
      <c r="AK945" s="273"/>
      <c r="AL945" s="273"/>
      <c r="AM945" s="273"/>
      <c r="AN945" s="273"/>
      <c r="AO945" s="273"/>
      <c r="AP945" s="273"/>
      <c r="AQ945" s="273"/>
      <c r="AR945" s="273"/>
      <c r="AS945" s="273"/>
      <c r="AT945" s="273"/>
      <c r="AU945" s="273"/>
      <c r="AV945" s="273"/>
      <c r="AW945" s="273"/>
      <c r="AX945" s="273"/>
      <c r="AY945" s="273"/>
      <c r="AZ945" s="273"/>
      <c r="BA945" s="273"/>
      <c r="BB945" s="273"/>
      <c r="BC945" s="273"/>
      <c r="BD945" s="273"/>
      <c r="BE945" s="273"/>
      <c r="BF945" s="273"/>
      <c r="BG945" s="273"/>
      <c r="BH945" s="273"/>
      <c r="BI945" s="273"/>
      <c r="BJ945" s="273"/>
      <c r="BK945" s="273"/>
      <c r="BL945" s="273"/>
      <c r="BM945" s="273"/>
      <c r="BN945" s="273"/>
      <c r="BO945" s="273"/>
      <c r="BP945" s="273"/>
      <c r="BQ945" s="273"/>
      <c r="BR945" s="273"/>
      <c r="BS945" s="273"/>
      <c r="BT945" s="273"/>
      <c r="BU945" s="273"/>
      <c r="BV945" s="273"/>
      <c r="BW945" s="273"/>
      <c r="BX945" s="273"/>
      <c r="BY945" s="273"/>
      <c r="BZ945" s="273"/>
      <c r="CA945" s="273"/>
      <c r="CB945" s="273"/>
      <c r="CC945" s="273"/>
      <c r="CD945" s="273"/>
      <c r="CE945" s="273"/>
      <c r="CF945" s="273"/>
      <c r="CG945" s="273"/>
      <c r="CH945" s="273"/>
      <c r="CI945" s="273"/>
      <c r="CJ945" s="273"/>
      <c r="CK945" s="273"/>
      <c r="CL945" s="273"/>
      <c r="CM945" s="273"/>
      <c r="CN945" s="273"/>
      <c r="CO945" s="273"/>
      <c r="CP945" s="273"/>
      <c r="CQ945" s="273"/>
      <c r="CR945" s="273"/>
      <c r="CS945" s="273"/>
      <c r="CT945" s="273"/>
      <c r="CU945" s="273"/>
      <c r="CV945" s="273"/>
      <c r="CW945" s="273"/>
      <c r="CX945" s="273"/>
      <c r="CY945" s="273"/>
      <c r="CZ945" s="273"/>
      <c r="DA945" s="273"/>
      <c r="DB945" s="273"/>
      <c r="DC945" s="273"/>
      <c r="DD945" s="273"/>
    </row>
    <row r="946" spans="1:108" s="160" customFormat="1" ht="22.5" customHeight="1">
      <c r="A946" s="43">
        <v>87</v>
      </c>
      <c r="B946" s="136">
        <v>12</v>
      </c>
      <c r="C946" s="180" t="s">
        <v>7097</v>
      </c>
      <c r="D946" s="43" t="s">
        <v>7084</v>
      </c>
      <c r="E946" s="136" t="s">
        <v>7098</v>
      </c>
      <c r="F946" s="299" t="s">
        <v>7099</v>
      </c>
      <c r="G946" s="15" t="s">
        <v>34</v>
      </c>
      <c r="H946" s="374">
        <v>3000</v>
      </c>
      <c r="I946" s="355">
        <v>0</v>
      </c>
      <c r="J946" s="374">
        <v>0</v>
      </c>
      <c r="K946" s="299" t="s">
        <v>7087</v>
      </c>
      <c r="L946" s="299" t="s">
        <v>7100</v>
      </c>
      <c r="M946" s="136"/>
      <c r="N946" s="273"/>
      <c r="O946" s="273"/>
      <c r="P946" s="273"/>
      <c r="Q946" s="273"/>
      <c r="R946" s="273"/>
      <c r="S946" s="273"/>
      <c r="T946" s="273"/>
      <c r="U946" s="273"/>
      <c r="V946" s="273"/>
      <c r="W946" s="273"/>
      <c r="X946" s="273"/>
      <c r="Y946" s="273"/>
      <c r="Z946" s="273"/>
      <c r="AA946" s="273"/>
      <c r="AB946" s="273"/>
      <c r="AC946" s="273"/>
      <c r="AD946" s="273"/>
      <c r="AE946" s="273"/>
      <c r="AF946" s="273"/>
      <c r="AG946" s="273"/>
      <c r="AH946" s="273"/>
      <c r="AI946" s="273"/>
      <c r="AJ946" s="273"/>
      <c r="AK946" s="273"/>
      <c r="AL946" s="273"/>
      <c r="AM946" s="273"/>
      <c r="AN946" s="273"/>
      <c r="AO946" s="273"/>
      <c r="AP946" s="273"/>
      <c r="AQ946" s="273"/>
      <c r="AR946" s="273"/>
      <c r="AS946" s="273"/>
      <c r="AT946" s="273"/>
      <c r="AU946" s="273"/>
      <c r="AV946" s="273"/>
      <c r="AW946" s="273"/>
      <c r="AX946" s="273"/>
      <c r="AY946" s="273"/>
      <c r="AZ946" s="273"/>
      <c r="BA946" s="273"/>
      <c r="BB946" s="273"/>
      <c r="BC946" s="273"/>
      <c r="BD946" s="273"/>
      <c r="BE946" s="273"/>
      <c r="BF946" s="273"/>
      <c r="BG946" s="273"/>
      <c r="BH946" s="273"/>
      <c r="BI946" s="273"/>
      <c r="BJ946" s="273"/>
      <c r="BK946" s="273"/>
      <c r="BL946" s="273"/>
      <c r="BM946" s="273"/>
      <c r="BN946" s="273"/>
      <c r="BO946" s="273"/>
      <c r="BP946" s="273"/>
      <c r="BQ946" s="273"/>
      <c r="BR946" s="273"/>
      <c r="BS946" s="273"/>
      <c r="BT946" s="273"/>
      <c r="BU946" s="273"/>
      <c r="BV946" s="273"/>
      <c r="BW946" s="273"/>
      <c r="BX946" s="273"/>
      <c r="BY946" s="273"/>
      <c r="BZ946" s="273"/>
      <c r="CA946" s="273"/>
      <c r="CB946" s="273"/>
      <c r="CC946" s="273"/>
      <c r="CD946" s="273"/>
      <c r="CE946" s="273"/>
      <c r="CF946" s="273"/>
      <c r="CG946" s="273"/>
      <c r="CH946" s="273"/>
      <c r="CI946" s="273"/>
      <c r="CJ946" s="273"/>
      <c r="CK946" s="273"/>
      <c r="CL946" s="273"/>
      <c r="CM946" s="273"/>
      <c r="CN946" s="273"/>
      <c r="CO946" s="273"/>
      <c r="CP946" s="273"/>
      <c r="CQ946" s="273"/>
      <c r="CR946" s="273"/>
      <c r="CS946" s="273"/>
      <c r="CT946" s="273"/>
      <c r="CU946" s="273"/>
      <c r="CV946" s="273"/>
      <c r="CW946" s="273"/>
      <c r="CX946" s="273"/>
      <c r="CY946" s="273"/>
      <c r="CZ946" s="273"/>
      <c r="DA946" s="273"/>
      <c r="DB946" s="273"/>
      <c r="DC946" s="273"/>
      <c r="DD946" s="273"/>
    </row>
    <row r="947" spans="1:108" s="160" customFormat="1" ht="22.5" customHeight="1">
      <c r="A947" s="43"/>
      <c r="B947" s="136"/>
      <c r="C947" s="180" t="s">
        <v>7101</v>
      </c>
      <c r="D947" s="43" t="s">
        <v>7084</v>
      </c>
      <c r="E947" s="136" t="s">
        <v>7098</v>
      </c>
      <c r="F947" s="299" t="s">
        <v>7099</v>
      </c>
      <c r="G947" s="15" t="s">
        <v>34</v>
      </c>
      <c r="H947" s="374">
        <v>2200</v>
      </c>
      <c r="I947" s="355">
        <v>0</v>
      </c>
      <c r="J947" s="374">
        <v>0</v>
      </c>
      <c r="K947" s="299" t="s">
        <v>7087</v>
      </c>
      <c r="L947" s="299" t="s">
        <v>7100</v>
      </c>
      <c r="M947" s="136"/>
      <c r="N947" s="273"/>
      <c r="O947" s="273"/>
      <c r="P947" s="273"/>
      <c r="Q947" s="273"/>
      <c r="R947" s="273"/>
      <c r="S947" s="273"/>
      <c r="T947" s="273"/>
      <c r="U947" s="273"/>
      <c r="V947" s="273"/>
      <c r="W947" s="273"/>
      <c r="X947" s="273"/>
      <c r="Y947" s="273"/>
      <c r="Z947" s="273"/>
      <c r="AA947" s="273"/>
      <c r="AB947" s="273"/>
      <c r="AC947" s="273"/>
      <c r="AD947" s="273"/>
      <c r="AE947" s="273"/>
      <c r="AF947" s="273"/>
      <c r="AG947" s="273"/>
      <c r="AH947" s="273"/>
      <c r="AI947" s="273"/>
      <c r="AJ947" s="273"/>
      <c r="AK947" s="273"/>
      <c r="AL947" s="273"/>
      <c r="AM947" s="273"/>
      <c r="AN947" s="273"/>
      <c r="AO947" s="273"/>
      <c r="AP947" s="273"/>
      <c r="AQ947" s="273"/>
      <c r="AR947" s="273"/>
      <c r="AS947" s="273"/>
      <c r="AT947" s="273"/>
      <c r="AU947" s="273"/>
      <c r="AV947" s="273"/>
      <c r="AW947" s="273"/>
      <c r="AX947" s="273"/>
      <c r="AY947" s="273"/>
      <c r="AZ947" s="273"/>
      <c r="BA947" s="273"/>
      <c r="BB947" s="273"/>
      <c r="BC947" s="273"/>
      <c r="BD947" s="273"/>
      <c r="BE947" s="273"/>
      <c r="BF947" s="273"/>
      <c r="BG947" s="273"/>
      <c r="BH947" s="273"/>
      <c r="BI947" s="273"/>
      <c r="BJ947" s="273"/>
      <c r="BK947" s="273"/>
      <c r="BL947" s="273"/>
      <c r="BM947" s="273"/>
      <c r="BN947" s="273"/>
      <c r="BO947" s="273"/>
      <c r="BP947" s="273"/>
      <c r="BQ947" s="273"/>
      <c r="BR947" s="273"/>
      <c r="BS947" s="273"/>
      <c r="BT947" s="273"/>
      <c r="BU947" s="273"/>
      <c r="BV947" s="273"/>
      <c r="BW947" s="273"/>
      <c r="BX947" s="273"/>
      <c r="BY947" s="273"/>
      <c r="BZ947" s="273"/>
      <c r="CA947" s="273"/>
      <c r="CB947" s="273"/>
      <c r="CC947" s="273"/>
      <c r="CD947" s="273"/>
      <c r="CE947" s="273"/>
      <c r="CF947" s="273"/>
      <c r="CG947" s="273"/>
      <c r="CH947" s="273"/>
      <c r="CI947" s="273"/>
      <c r="CJ947" s="273"/>
      <c r="CK947" s="273"/>
      <c r="CL947" s="273"/>
      <c r="CM947" s="273"/>
      <c r="CN947" s="273"/>
      <c r="CO947" s="273"/>
      <c r="CP947" s="273"/>
      <c r="CQ947" s="273"/>
      <c r="CR947" s="273"/>
      <c r="CS947" s="273"/>
      <c r="CT947" s="273"/>
      <c r="CU947" s="273"/>
      <c r="CV947" s="273"/>
      <c r="CW947" s="273"/>
      <c r="CX947" s="273"/>
      <c r="CY947" s="273"/>
      <c r="CZ947" s="273"/>
      <c r="DA947" s="273"/>
      <c r="DB947" s="273"/>
      <c r="DC947" s="273"/>
      <c r="DD947" s="273"/>
    </row>
    <row r="948" spans="1:108" s="160" customFormat="1" ht="22.5" customHeight="1">
      <c r="A948" s="43"/>
      <c r="B948" s="136"/>
      <c r="C948" s="180" t="s">
        <v>7102</v>
      </c>
      <c r="D948" s="43" t="s">
        <v>7084</v>
      </c>
      <c r="E948" s="136" t="s">
        <v>7098</v>
      </c>
      <c r="F948" s="299" t="s">
        <v>7099</v>
      </c>
      <c r="G948" s="15" t="s">
        <v>34</v>
      </c>
      <c r="H948" s="374">
        <v>3200</v>
      </c>
      <c r="I948" s="355">
        <v>0</v>
      </c>
      <c r="J948" s="374">
        <v>0</v>
      </c>
      <c r="K948" s="299" t="s">
        <v>7087</v>
      </c>
      <c r="L948" s="299" t="s">
        <v>7100</v>
      </c>
      <c r="M948" s="136"/>
      <c r="N948" s="273"/>
      <c r="O948" s="273"/>
      <c r="P948" s="273"/>
      <c r="Q948" s="273"/>
      <c r="R948" s="273"/>
      <c r="S948" s="273"/>
      <c r="T948" s="273"/>
      <c r="U948" s="273"/>
      <c r="V948" s="273"/>
      <c r="W948" s="273"/>
      <c r="X948" s="273"/>
      <c r="Y948" s="273"/>
      <c r="Z948" s="273"/>
      <c r="AA948" s="273"/>
      <c r="AB948" s="273"/>
      <c r="AC948" s="273"/>
      <c r="AD948" s="273"/>
      <c r="AE948" s="273"/>
      <c r="AF948" s="273"/>
      <c r="AG948" s="273"/>
      <c r="AH948" s="273"/>
      <c r="AI948" s="273"/>
      <c r="AJ948" s="273"/>
      <c r="AK948" s="273"/>
      <c r="AL948" s="273"/>
      <c r="AM948" s="273"/>
      <c r="AN948" s="273"/>
      <c r="AO948" s="273"/>
      <c r="AP948" s="273"/>
      <c r="AQ948" s="273"/>
      <c r="AR948" s="273"/>
      <c r="AS948" s="273"/>
      <c r="AT948" s="273"/>
      <c r="AU948" s="273"/>
      <c r="AV948" s="273"/>
      <c r="AW948" s="273"/>
      <c r="AX948" s="273"/>
      <c r="AY948" s="273"/>
      <c r="AZ948" s="273"/>
      <c r="BA948" s="273"/>
      <c r="BB948" s="273"/>
      <c r="BC948" s="273"/>
      <c r="BD948" s="273"/>
      <c r="BE948" s="273"/>
      <c r="BF948" s="273"/>
      <c r="BG948" s="273"/>
      <c r="BH948" s="273"/>
      <c r="BI948" s="273"/>
      <c r="BJ948" s="273"/>
      <c r="BK948" s="273"/>
      <c r="BL948" s="273"/>
      <c r="BM948" s="273"/>
      <c r="BN948" s="273"/>
      <c r="BO948" s="273"/>
      <c r="BP948" s="273"/>
      <c r="BQ948" s="273"/>
      <c r="BR948" s="273"/>
      <c r="BS948" s="273"/>
      <c r="BT948" s="273"/>
      <c r="BU948" s="273"/>
      <c r="BV948" s="273"/>
      <c r="BW948" s="273"/>
      <c r="BX948" s="273"/>
      <c r="BY948" s="273"/>
      <c r="BZ948" s="273"/>
      <c r="CA948" s="273"/>
      <c r="CB948" s="273"/>
      <c r="CC948" s="273"/>
      <c r="CD948" s="273"/>
      <c r="CE948" s="273"/>
      <c r="CF948" s="273"/>
      <c r="CG948" s="273"/>
      <c r="CH948" s="273"/>
      <c r="CI948" s="273"/>
      <c r="CJ948" s="273"/>
      <c r="CK948" s="273"/>
      <c r="CL948" s="273"/>
      <c r="CM948" s="273"/>
      <c r="CN948" s="273"/>
      <c r="CO948" s="273"/>
      <c r="CP948" s="273"/>
      <c r="CQ948" s="273"/>
      <c r="CR948" s="273"/>
      <c r="CS948" s="273"/>
      <c r="CT948" s="273"/>
      <c r="CU948" s="273"/>
      <c r="CV948" s="273"/>
      <c r="CW948" s="273"/>
      <c r="CX948" s="273"/>
      <c r="CY948" s="273"/>
      <c r="CZ948" s="273"/>
      <c r="DA948" s="273"/>
      <c r="DB948" s="273"/>
      <c r="DC948" s="273"/>
      <c r="DD948" s="273"/>
    </row>
    <row r="949" spans="1:108" s="136" customFormat="1" ht="22.5" customHeight="1">
      <c r="A949" s="43">
        <v>88</v>
      </c>
      <c r="B949" s="310">
        <v>13</v>
      </c>
      <c r="C949" s="180" t="s">
        <v>7103</v>
      </c>
      <c r="D949" s="136" t="s">
        <v>7053</v>
      </c>
      <c r="E949" s="136" t="s">
        <v>7104</v>
      </c>
      <c r="F949" s="299" t="s">
        <v>7105</v>
      </c>
      <c r="G949" s="15" t="s">
        <v>34</v>
      </c>
      <c r="H949" s="374">
        <v>6700</v>
      </c>
      <c r="I949" s="355">
        <v>0</v>
      </c>
      <c r="J949" s="374">
        <v>0</v>
      </c>
      <c r="K949" s="163" t="s">
        <v>5778</v>
      </c>
      <c r="L949" s="299" t="s">
        <v>7106</v>
      </c>
      <c r="N949" s="273"/>
      <c r="O949" s="273"/>
      <c r="P949" s="273"/>
      <c r="Q949" s="273"/>
      <c r="R949" s="273"/>
      <c r="S949" s="273"/>
      <c r="T949" s="273"/>
      <c r="U949" s="273"/>
      <c r="V949" s="273"/>
      <c r="W949" s="273"/>
      <c r="X949" s="273"/>
      <c r="Y949" s="273"/>
      <c r="Z949" s="273"/>
      <c r="AA949" s="273"/>
      <c r="AB949" s="273"/>
      <c r="AC949" s="273"/>
      <c r="AD949" s="273"/>
      <c r="AE949" s="273"/>
      <c r="AF949" s="273"/>
      <c r="AG949" s="273"/>
      <c r="AH949" s="273"/>
      <c r="AI949" s="273"/>
      <c r="AJ949" s="273"/>
      <c r="AK949" s="273"/>
      <c r="AL949" s="273"/>
      <c r="AM949" s="273"/>
      <c r="AN949" s="273"/>
      <c r="AO949" s="273"/>
      <c r="AP949" s="273"/>
      <c r="AQ949" s="273"/>
      <c r="AR949" s="273"/>
      <c r="AS949" s="273"/>
      <c r="AT949" s="273"/>
      <c r="AU949" s="273"/>
      <c r="AV949" s="273"/>
      <c r="AW949" s="273"/>
      <c r="AX949" s="273"/>
      <c r="AY949" s="273"/>
      <c r="AZ949" s="273"/>
      <c r="BA949" s="273"/>
      <c r="BB949" s="273"/>
      <c r="BC949" s="273"/>
      <c r="BD949" s="273"/>
      <c r="BE949" s="273"/>
      <c r="BF949" s="273"/>
      <c r="BG949" s="273"/>
      <c r="BH949" s="273"/>
      <c r="BI949" s="273"/>
      <c r="BJ949" s="273"/>
      <c r="BK949" s="273"/>
      <c r="BL949" s="273"/>
      <c r="BM949" s="273"/>
      <c r="BN949" s="273"/>
      <c r="BO949" s="273"/>
      <c r="BP949" s="273"/>
      <c r="BQ949" s="273"/>
      <c r="BR949" s="273"/>
      <c r="BS949" s="273"/>
      <c r="BT949" s="273"/>
      <c r="BU949" s="273"/>
      <c r="BV949" s="273"/>
      <c r="BW949" s="273"/>
      <c r="BX949" s="273"/>
      <c r="BY949" s="273"/>
      <c r="BZ949" s="273"/>
      <c r="CA949" s="273"/>
      <c r="CB949" s="273"/>
      <c r="CC949" s="273"/>
      <c r="CD949" s="273"/>
      <c r="CE949" s="273"/>
      <c r="CF949" s="273"/>
      <c r="CG949" s="273"/>
      <c r="CH949" s="273"/>
      <c r="CI949" s="273"/>
      <c r="CJ949" s="273"/>
      <c r="CK949" s="273"/>
      <c r="CL949" s="273"/>
      <c r="CM949" s="273"/>
      <c r="CN949" s="273"/>
      <c r="CO949" s="273"/>
      <c r="CP949" s="273"/>
      <c r="CQ949" s="273"/>
      <c r="CR949" s="273"/>
      <c r="CS949" s="273"/>
      <c r="CT949" s="273"/>
      <c r="CU949" s="273"/>
      <c r="CV949" s="273"/>
      <c r="CW949" s="273"/>
      <c r="CX949" s="273"/>
      <c r="CY949" s="273"/>
      <c r="CZ949" s="273"/>
      <c r="DA949" s="273"/>
      <c r="DB949" s="273"/>
      <c r="DC949" s="273"/>
      <c r="DD949" s="273"/>
    </row>
    <row r="950" spans="1:108" s="136" customFormat="1" ht="22.5" customHeight="1">
      <c r="A950" s="43"/>
      <c r="C950" s="180" t="s">
        <v>7107</v>
      </c>
      <c r="D950" s="136" t="s">
        <v>7053</v>
      </c>
      <c r="E950" s="136" t="s">
        <v>7104</v>
      </c>
      <c r="F950" s="299" t="s">
        <v>7105</v>
      </c>
      <c r="G950" s="15" t="s">
        <v>34</v>
      </c>
      <c r="H950" s="374">
        <v>6800</v>
      </c>
      <c r="I950" s="356">
        <v>0</v>
      </c>
      <c r="J950" s="374">
        <v>0</v>
      </c>
      <c r="K950" s="163" t="s">
        <v>5778</v>
      </c>
      <c r="L950" s="299" t="s">
        <v>7106</v>
      </c>
      <c r="M950" s="180"/>
      <c r="N950" s="273"/>
      <c r="O950" s="273"/>
      <c r="P950" s="273"/>
      <c r="Q950" s="273"/>
      <c r="R950" s="273"/>
      <c r="S950" s="273"/>
      <c r="T950" s="273"/>
      <c r="U950" s="273"/>
      <c r="V950" s="273"/>
      <c r="W950" s="273"/>
      <c r="X950" s="273"/>
      <c r="Y950" s="273"/>
      <c r="Z950" s="273"/>
      <c r="AA950" s="273"/>
      <c r="AB950" s="273"/>
      <c r="AC950" s="273"/>
      <c r="AD950" s="273"/>
      <c r="AE950" s="273"/>
      <c r="AF950" s="273"/>
      <c r="AG950" s="273"/>
      <c r="AH950" s="273"/>
      <c r="AI950" s="273"/>
      <c r="AJ950" s="273"/>
      <c r="AK950" s="273"/>
      <c r="AL950" s="273"/>
      <c r="AM950" s="273"/>
      <c r="AN950" s="273"/>
      <c r="AO950" s="273"/>
      <c r="AP950" s="273"/>
      <c r="AQ950" s="273"/>
      <c r="AR950" s="273"/>
      <c r="AS950" s="273"/>
      <c r="AT950" s="273"/>
      <c r="AU950" s="273"/>
      <c r="AV950" s="273"/>
      <c r="AW950" s="273"/>
      <c r="AX950" s="273"/>
      <c r="AY950" s="273"/>
      <c r="AZ950" s="273"/>
      <c r="BA950" s="273"/>
      <c r="BB950" s="273"/>
      <c r="BC950" s="273"/>
      <c r="BD950" s="273"/>
      <c r="BE950" s="273"/>
      <c r="BF950" s="273"/>
      <c r="BG950" s="273"/>
      <c r="BH950" s="273"/>
      <c r="BI950" s="273"/>
      <c r="BJ950" s="273"/>
      <c r="BK950" s="273"/>
      <c r="BL950" s="273"/>
      <c r="BM950" s="273"/>
      <c r="BN950" s="273"/>
      <c r="BO950" s="273"/>
      <c r="BP950" s="273"/>
      <c r="BQ950" s="273"/>
      <c r="BR950" s="273"/>
      <c r="BS950" s="273"/>
      <c r="BT950" s="273"/>
      <c r="BU950" s="273"/>
      <c r="BV950" s="273"/>
      <c r="BW950" s="273"/>
      <c r="BX950" s="273"/>
      <c r="BY950" s="273"/>
      <c r="BZ950" s="273"/>
      <c r="CA950" s="273"/>
      <c r="CB950" s="273"/>
      <c r="CC950" s="273"/>
      <c r="CD950" s="273"/>
      <c r="CE950" s="273"/>
      <c r="CF950" s="273"/>
      <c r="CG950" s="273"/>
      <c r="CH950" s="273"/>
      <c r="CI950" s="273"/>
      <c r="CJ950" s="273"/>
      <c r="CK950" s="273"/>
      <c r="CL950" s="273"/>
      <c r="CM950" s="273"/>
      <c r="CN950" s="273"/>
      <c r="CO950" s="273"/>
      <c r="CP950" s="273"/>
      <c r="CQ950" s="273"/>
      <c r="CR950" s="273"/>
      <c r="CS950" s="273"/>
      <c r="CT950" s="273"/>
      <c r="CU950" s="273"/>
      <c r="CV950" s="273"/>
      <c r="CW950" s="273"/>
      <c r="CX950" s="273"/>
      <c r="CY950" s="273"/>
      <c r="CZ950" s="273"/>
      <c r="DA950" s="273"/>
      <c r="DB950" s="273"/>
      <c r="DC950" s="273"/>
      <c r="DD950" s="273"/>
    </row>
    <row r="951" spans="1:108" s="136" customFormat="1" ht="22.5" customHeight="1">
      <c r="A951" s="43"/>
      <c r="C951" s="180" t="s">
        <v>7108</v>
      </c>
      <c r="D951" s="136" t="s">
        <v>7053</v>
      </c>
      <c r="E951" s="136" t="s">
        <v>7104</v>
      </c>
      <c r="F951" s="299" t="s">
        <v>7105</v>
      </c>
      <c r="G951" s="15" t="s">
        <v>34</v>
      </c>
      <c r="H951" s="374">
        <v>8800</v>
      </c>
      <c r="I951" s="356">
        <v>0</v>
      </c>
      <c r="J951" s="374">
        <v>0</v>
      </c>
      <c r="K951" s="163" t="s">
        <v>5778</v>
      </c>
      <c r="L951" s="299" t="s">
        <v>7106</v>
      </c>
      <c r="M951" s="180"/>
      <c r="N951" s="273"/>
      <c r="O951" s="273"/>
      <c r="P951" s="273"/>
      <c r="Q951" s="273"/>
      <c r="R951" s="273"/>
      <c r="S951" s="273"/>
      <c r="T951" s="273"/>
      <c r="U951" s="273"/>
      <c r="V951" s="273"/>
      <c r="W951" s="273"/>
      <c r="X951" s="273"/>
      <c r="Y951" s="273"/>
      <c r="Z951" s="273"/>
      <c r="AA951" s="273"/>
      <c r="AB951" s="273"/>
      <c r="AC951" s="273"/>
      <c r="AD951" s="273"/>
      <c r="AE951" s="273"/>
      <c r="AF951" s="273"/>
      <c r="AG951" s="273"/>
      <c r="AH951" s="273"/>
      <c r="AI951" s="273"/>
      <c r="AJ951" s="273"/>
      <c r="AK951" s="273"/>
      <c r="AL951" s="273"/>
      <c r="AM951" s="273"/>
      <c r="AN951" s="273"/>
      <c r="AO951" s="273"/>
      <c r="AP951" s="273"/>
      <c r="AQ951" s="273"/>
      <c r="AR951" s="273"/>
      <c r="AS951" s="273"/>
      <c r="AT951" s="273"/>
      <c r="AU951" s="273"/>
      <c r="AV951" s="273"/>
      <c r="AW951" s="273"/>
      <c r="AX951" s="273"/>
      <c r="AY951" s="273"/>
      <c r="AZ951" s="273"/>
      <c r="BA951" s="273"/>
      <c r="BB951" s="273"/>
      <c r="BC951" s="273"/>
      <c r="BD951" s="273"/>
      <c r="BE951" s="273"/>
      <c r="BF951" s="273"/>
      <c r="BG951" s="273"/>
      <c r="BH951" s="273"/>
      <c r="BI951" s="273"/>
      <c r="BJ951" s="273"/>
      <c r="BK951" s="273"/>
      <c r="BL951" s="273"/>
      <c r="BM951" s="273"/>
      <c r="BN951" s="273"/>
      <c r="BO951" s="273"/>
      <c r="BP951" s="273"/>
      <c r="BQ951" s="273"/>
      <c r="BR951" s="273"/>
      <c r="BS951" s="273"/>
      <c r="BT951" s="273"/>
      <c r="BU951" s="273"/>
      <c r="BV951" s="273"/>
      <c r="BW951" s="273"/>
      <c r="BX951" s="273"/>
      <c r="BY951" s="273"/>
      <c r="BZ951" s="273"/>
      <c r="CA951" s="273"/>
      <c r="CB951" s="273"/>
      <c r="CC951" s="273"/>
      <c r="CD951" s="273"/>
      <c r="CE951" s="273"/>
      <c r="CF951" s="273"/>
      <c r="CG951" s="273"/>
      <c r="CH951" s="273"/>
      <c r="CI951" s="273"/>
      <c r="CJ951" s="273"/>
      <c r="CK951" s="273"/>
      <c r="CL951" s="273"/>
      <c r="CM951" s="273"/>
      <c r="CN951" s="273"/>
      <c r="CO951" s="273"/>
      <c r="CP951" s="273"/>
      <c r="CQ951" s="273"/>
      <c r="CR951" s="273"/>
      <c r="CS951" s="273"/>
      <c r="CT951" s="273"/>
      <c r="CU951" s="273"/>
      <c r="CV951" s="273"/>
      <c r="CW951" s="273"/>
      <c r="CX951" s="273"/>
      <c r="CY951" s="273"/>
      <c r="CZ951" s="273"/>
      <c r="DA951" s="273"/>
      <c r="DB951" s="273"/>
      <c r="DC951" s="273"/>
      <c r="DD951" s="273"/>
    </row>
    <row r="952" spans="1:108" s="136" customFormat="1" ht="22.5" customHeight="1">
      <c r="A952" s="43">
        <v>89</v>
      </c>
      <c r="B952" s="136">
        <v>14</v>
      </c>
      <c r="C952" s="180" t="s">
        <v>6949</v>
      </c>
      <c r="D952" s="136" t="s">
        <v>7109</v>
      </c>
      <c r="E952" s="136" t="s">
        <v>7110</v>
      </c>
      <c r="F952" s="299" t="s">
        <v>7111</v>
      </c>
      <c r="G952" s="15" t="s">
        <v>34</v>
      </c>
      <c r="H952" s="374">
        <v>3700</v>
      </c>
      <c r="I952" s="374">
        <v>0</v>
      </c>
      <c r="J952" s="374">
        <v>0</v>
      </c>
      <c r="K952" s="311" t="s">
        <v>7112</v>
      </c>
      <c r="L952" s="375" t="s">
        <v>7113</v>
      </c>
      <c r="M952" s="180"/>
      <c r="N952" s="273"/>
      <c r="O952" s="273"/>
      <c r="P952" s="273"/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  <c r="AA952" s="273"/>
      <c r="AB952" s="273"/>
      <c r="AC952" s="273"/>
      <c r="AD952" s="273"/>
      <c r="AE952" s="273"/>
      <c r="AF952" s="273"/>
      <c r="AG952" s="273"/>
      <c r="AH952" s="273"/>
      <c r="AI952" s="273"/>
      <c r="AJ952" s="273"/>
      <c r="AK952" s="273"/>
      <c r="AL952" s="273"/>
      <c r="AM952" s="273"/>
      <c r="AN952" s="273"/>
      <c r="AO952" s="273"/>
      <c r="AP952" s="273"/>
      <c r="AQ952" s="273"/>
      <c r="AR952" s="273"/>
      <c r="AS952" s="273"/>
      <c r="AT952" s="273"/>
      <c r="AU952" s="273"/>
      <c r="AV952" s="273"/>
      <c r="AW952" s="273"/>
      <c r="AX952" s="273"/>
      <c r="AY952" s="273"/>
      <c r="AZ952" s="273"/>
      <c r="BA952" s="273"/>
      <c r="BB952" s="273"/>
      <c r="BC952" s="273"/>
      <c r="BD952" s="273"/>
      <c r="BE952" s="273"/>
      <c r="BF952" s="273"/>
      <c r="BG952" s="273"/>
      <c r="BH952" s="273"/>
      <c r="BI952" s="273"/>
      <c r="BJ952" s="273"/>
      <c r="BK952" s="273"/>
      <c r="BL952" s="273"/>
      <c r="BM952" s="273"/>
      <c r="BN952" s="273"/>
      <c r="BO952" s="273"/>
      <c r="BP952" s="273"/>
      <c r="BQ952" s="273"/>
      <c r="BR952" s="273"/>
      <c r="BS952" s="273"/>
      <c r="BT952" s="273"/>
      <c r="BU952" s="273"/>
      <c r="BV952" s="273"/>
      <c r="BW952" s="273"/>
      <c r="BX952" s="273"/>
      <c r="BY952" s="273"/>
      <c r="BZ952" s="273"/>
      <c r="CA952" s="273"/>
      <c r="CB952" s="273"/>
      <c r="CC952" s="273"/>
      <c r="CD952" s="273"/>
      <c r="CE952" s="273"/>
      <c r="CF952" s="273"/>
      <c r="CG952" s="273"/>
      <c r="CH952" s="273"/>
      <c r="CI952" s="273"/>
      <c r="CJ952" s="273"/>
      <c r="CK952" s="273"/>
      <c r="CL952" s="273"/>
      <c r="CM952" s="273"/>
      <c r="CN952" s="273"/>
      <c r="CO952" s="273"/>
      <c r="CP952" s="273"/>
      <c r="CQ952" s="273"/>
      <c r="CR952" s="273"/>
      <c r="CS952" s="273"/>
      <c r="CT952" s="273"/>
      <c r="CU952" s="273"/>
      <c r="CV952" s="273"/>
      <c r="CW952" s="273"/>
      <c r="CX952" s="273"/>
      <c r="CY952" s="273"/>
      <c r="CZ952" s="273"/>
      <c r="DA952" s="273"/>
      <c r="DB952" s="273"/>
      <c r="DC952" s="273"/>
      <c r="DD952" s="273"/>
    </row>
    <row r="953" spans="1:108" s="136" customFormat="1" ht="22.5" customHeight="1">
      <c r="A953" s="43">
        <v>90</v>
      </c>
      <c r="B953" s="136">
        <v>15</v>
      </c>
      <c r="C953" s="180" t="s">
        <v>6949</v>
      </c>
      <c r="D953" s="136" t="s">
        <v>7109</v>
      </c>
      <c r="E953" s="136" t="s">
        <v>7110</v>
      </c>
      <c r="F953" s="299" t="s">
        <v>7114</v>
      </c>
      <c r="G953" s="15" t="s">
        <v>243</v>
      </c>
      <c r="H953" s="374">
        <v>70000</v>
      </c>
      <c r="I953" s="374">
        <v>0</v>
      </c>
      <c r="J953" s="374">
        <v>0</v>
      </c>
      <c r="K953" s="311" t="s">
        <v>7115</v>
      </c>
      <c r="L953" s="375" t="s">
        <v>7116</v>
      </c>
      <c r="M953" s="180"/>
      <c r="N953" s="273"/>
      <c r="O953" s="273"/>
      <c r="P953" s="273"/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  <c r="AA953" s="273"/>
      <c r="AB953" s="273"/>
      <c r="AC953" s="273"/>
      <c r="AD953" s="273"/>
      <c r="AE953" s="273"/>
      <c r="AF953" s="273"/>
      <c r="AG953" s="273"/>
      <c r="AH953" s="273"/>
      <c r="AI953" s="273"/>
      <c r="AJ953" s="273"/>
      <c r="AK953" s="273"/>
      <c r="AL953" s="273"/>
      <c r="AM953" s="273"/>
      <c r="AN953" s="273"/>
      <c r="AO953" s="273"/>
      <c r="AP953" s="273"/>
      <c r="AQ953" s="273"/>
      <c r="AR953" s="273"/>
      <c r="AS953" s="273"/>
      <c r="AT953" s="273"/>
      <c r="AU953" s="273"/>
      <c r="AV953" s="273"/>
      <c r="AW953" s="273"/>
      <c r="AX953" s="273"/>
      <c r="AY953" s="273"/>
      <c r="AZ953" s="273"/>
      <c r="BA953" s="273"/>
      <c r="BB953" s="273"/>
      <c r="BC953" s="273"/>
      <c r="BD953" s="273"/>
      <c r="BE953" s="273"/>
      <c r="BF953" s="273"/>
      <c r="BG953" s="273"/>
      <c r="BH953" s="273"/>
      <c r="BI953" s="273"/>
      <c r="BJ953" s="273"/>
      <c r="BK953" s="273"/>
      <c r="BL953" s="273"/>
      <c r="BM953" s="273"/>
      <c r="BN953" s="273"/>
      <c r="BO953" s="273"/>
      <c r="BP953" s="273"/>
      <c r="BQ953" s="273"/>
      <c r="BR953" s="273"/>
      <c r="BS953" s="273"/>
      <c r="BT953" s="273"/>
      <c r="BU953" s="273"/>
      <c r="BV953" s="273"/>
      <c r="BW953" s="273"/>
      <c r="BX953" s="273"/>
      <c r="BY953" s="273"/>
      <c r="BZ953" s="273"/>
      <c r="CA953" s="273"/>
      <c r="CB953" s="273"/>
      <c r="CC953" s="273"/>
      <c r="CD953" s="273"/>
      <c r="CE953" s="273"/>
      <c r="CF953" s="273"/>
      <c r="CG953" s="273"/>
      <c r="CH953" s="273"/>
      <c r="CI953" s="273"/>
      <c r="CJ953" s="273"/>
      <c r="CK953" s="273"/>
      <c r="CL953" s="273"/>
      <c r="CM953" s="273"/>
      <c r="CN953" s="273"/>
      <c r="CO953" s="273"/>
      <c r="CP953" s="273"/>
      <c r="CQ953" s="273"/>
      <c r="CR953" s="273"/>
      <c r="CS953" s="273"/>
      <c r="CT953" s="273"/>
      <c r="CU953" s="273"/>
      <c r="CV953" s="273"/>
      <c r="CW953" s="273"/>
      <c r="CX953" s="273"/>
      <c r="CY953" s="273"/>
      <c r="CZ953" s="273"/>
      <c r="DA953" s="273"/>
      <c r="DB953" s="273"/>
      <c r="DC953" s="273"/>
      <c r="DD953" s="273"/>
    </row>
    <row r="954" spans="1:108" s="136" customFormat="1" ht="22.5" customHeight="1">
      <c r="A954" s="43">
        <v>91</v>
      </c>
      <c r="B954" s="136">
        <v>16</v>
      </c>
      <c r="C954" s="180" t="s">
        <v>7117</v>
      </c>
      <c r="D954" s="180" t="s">
        <v>7118</v>
      </c>
      <c r="E954" s="180" t="s">
        <v>7119</v>
      </c>
      <c r="F954" s="299" t="s">
        <v>7120</v>
      </c>
      <c r="G954" s="15" t="s">
        <v>34</v>
      </c>
      <c r="H954" s="312">
        <v>3200</v>
      </c>
      <c r="I954" s="374">
        <v>0</v>
      </c>
      <c r="J954" s="374">
        <v>0</v>
      </c>
      <c r="K954" s="311" t="s">
        <v>7121</v>
      </c>
      <c r="L954" s="132" t="s">
        <v>7122</v>
      </c>
      <c r="M954" s="180"/>
      <c r="N954" s="273"/>
      <c r="O954" s="273"/>
      <c r="P954" s="273"/>
      <c r="Q954" s="273"/>
      <c r="R954" s="273"/>
      <c r="S954" s="273"/>
      <c r="T954" s="273"/>
      <c r="U954" s="273"/>
      <c r="V954" s="273"/>
      <c r="W954" s="273"/>
      <c r="X954" s="273"/>
      <c r="Y954" s="273"/>
      <c r="Z954" s="273"/>
      <c r="AA954" s="273"/>
      <c r="AB954" s="273"/>
      <c r="AC954" s="273"/>
      <c r="AD954" s="273"/>
      <c r="AE954" s="273"/>
      <c r="AF954" s="273"/>
      <c r="AG954" s="273"/>
      <c r="AH954" s="273"/>
      <c r="AI954" s="273"/>
      <c r="AJ954" s="273"/>
      <c r="AK954" s="273"/>
      <c r="AL954" s="273"/>
      <c r="AM954" s="273"/>
      <c r="AN954" s="273"/>
      <c r="AO954" s="273"/>
      <c r="AP954" s="273"/>
      <c r="AQ954" s="273"/>
      <c r="AR954" s="273"/>
      <c r="AS954" s="273"/>
      <c r="AT954" s="273"/>
      <c r="AU954" s="273"/>
      <c r="AV954" s="273"/>
      <c r="AW954" s="273"/>
      <c r="AX954" s="273"/>
      <c r="AY954" s="273"/>
      <c r="AZ954" s="273"/>
      <c r="BA954" s="273"/>
      <c r="BB954" s="273"/>
      <c r="BC954" s="273"/>
      <c r="BD954" s="273"/>
      <c r="BE954" s="273"/>
      <c r="BF954" s="273"/>
      <c r="BG954" s="273"/>
      <c r="BH954" s="273"/>
      <c r="BI954" s="273"/>
      <c r="BJ954" s="273"/>
      <c r="BK954" s="273"/>
      <c r="BL954" s="273"/>
      <c r="BM954" s="273"/>
      <c r="BN954" s="273"/>
      <c r="BO954" s="273"/>
      <c r="BP954" s="273"/>
      <c r="BQ954" s="273"/>
      <c r="BR954" s="273"/>
      <c r="BS954" s="273"/>
      <c r="BT954" s="273"/>
      <c r="BU954" s="273"/>
      <c r="BV954" s="273"/>
      <c r="BW954" s="273"/>
      <c r="BX954" s="273"/>
      <c r="BY954" s="273"/>
      <c r="BZ954" s="273"/>
      <c r="CA954" s="273"/>
      <c r="CB954" s="273"/>
      <c r="CC954" s="273"/>
      <c r="CD954" s="273"/>
      <c r="CE954" s="273"/>
      <c r="CF954" s="273"/>
      <c r="CG954" s="273"/>
      <c r="CH954" s="273"/>
      <c r="CI954" s="273"/>
      <c r="CJ954" s="273"/>
      <c r="CK954" s="273"/>
      <c r="CL954" s="273"/>
      <c r="CM954" s="273"/>
      <c r="CN954" s="273"/>
      <c r="CO954" s="273"/>
      <c r="CP954" s="273"/>
      <c r="CQ954" s="273"/>
      <c r="CR954" s="273"/>
      <c r="CS954" s="273"/>
      <c r="CT954" s="273"/>
      <c r="CU954" s="273"/>
      <c r="CV954" s="273"/>
      <c r="CW954" s="273"/>
      <c r="CX954" s="273"/>
      <c r="CY954" s="273"/>
      <c r="CZ954" s="273"/>
      <c r="DA954" s="273"/>
      <c r="DB954" s="273"/>
      <c r="DC954" s="273"/>
      <c r="DD954" s="273"/>
    </row>
    <row r="955" spans="1:108" s="136" customFormat="1" ht="22.5" customHeight="1">
      <c r="A955" s="43">
        <v>92</v>
      </c>
      <c r="B955" s="136">
        <v>17</v>
      </c>
      <c r="C955" s="180" t="s">
        <v>5588</v>
      </c>
      <c r="D955" s="180" t="s">
        <v>7123</v>
      </c>
      <c r="E955" s="180" t="s">
        <v>7124</v>
      </c>
      <c r="F955" s="299" t="s">
        <v>7125</v>
      </c>
      <c r="G955" s="15" t="s">
        <v>34</v>
      </c>
      <c r="H955" s="312">
        <v>0</v>
      </c>
      <c r="I955" s="374">
        <v>0</v>
      </c>
      <c r="J955" s="374">
        <v>4489</v>
      </c>
      <c r="K955" s="311" t="s">
        <v>7126</v>
      </c>
      <c r="L955" s="132" t="s">
        <v>7127</v>
      </c>
      <c r="M955" s="180"/>
      <c r="N955" s="273"/>
      <c r="O955" s="273"/>
      <c r="P955" s="273"/>
      <c r="Q955" s="273"/>
      <c r="R955" s="273"/>
      <c r="S955" s="273"/>
      <c r="T955" s="273"/>
      <c r="U955" s="273"/>
      <c r="V955" s="273"/>
      <c r="W955" s="273"/>
      <c r="X955" s="273"/>
      <c r="Y955" s="273"/>
      <c r="Z955" s="273"/>
      <c r="AA955" s="273"/>
      <c r="AB955" s="273"/>
      <c r="AC955" s="273"/>
      <c r="AD955" s="273"/>
      <c r="AE955" s="273"/>
      <c r="AF955" s="273"/>
      <c r="AG955" s="273"/>
      <c r="AH955" s="273"/>
      <c r="AI955" s="273"/>
      <c r="AJ955" s="273"/>
      <c r="AK955" s="273"/>
      <c r="AL955" s="273"/>
      <c r="AM955" s="273"/>
      <c r="AN955" s="273"/>
      <c r="AO955" s="273"/>
      <c r="AP955" s="273"/>
      <c r="AQ955" s="273"/>
      <c r="AR955" s="273"/>
      <c r="AS955" s="273"/>
      <c r="AT955" s="273"/>
      <c r="AU955" s="273"/>
      <c r="AV955" s="273"/>
      <c r="AW955" s="273"/>
      <c r="AX955" s="273"/>
      <c r="AY955" s="273"/>
      <c r="AZ955" s="273"/>
      <c r="BA955" s="273"/>
      <c r="BB955" s="273"/>
      <c r="BC955" s="273"/>
      <c r="BD955" s="273"/>
      <c r="BE955" s="273"/>
      <c r="BF955" s="273"/>
      <c r="BG955" s="273"/>
      <c r="BH955" s="273"/>
      <c r="BI955" s="273"/>
      <c r="BJ955" s="273"/>
      <c r="BK955" s="273"/>
      <c r="BL955" s="273"/>
      <c r="BM955" s="273"/>
      <c r="BN955" s="273"/>
      <c r="BO955" s="273"/>
      <c r="BP955" s="273"/>
      <c r="BQ955" s="273"/>
      <c r="BR955" s="273"/>
      <c r="BS955" s="273"/>
      <c r="BT955" s="273"/>
      <c r="BU955" s="273"/>
      <c r="BV955" s="273"/>
      <c r="BW955" s="273"/>
      <c r="BX955" s="273"/>
      <c r="BY955" s="273"/>
      <c r="BZ955" s="273"/>
      <c r="CA955" s="273"/>
      <c r="CB955" s="273"/>
      <c r="CC955" s="273"/>
      <c r="CD955" s="273"/>
      <c r="CE955" s="273"/>
      <c r="CF955" s="273"/>
      <c r="CG955" s="273"/>
      <c r="CH955" s="273"/>
      <c r="CI955" s="273"/>
      <c r="CJ955" s="273"/>
      <c r="CK955" s="273"/>
      <c r="CL955" s="273"/>
      <c r="CM955" s="273"/>
      <c r="CN955" s="273"/>
      <c r="CO955" s="273"/>
      <c r="CP955" s="273"/>
      <c r="CQ955" s="273"/>
      <c r="CR955" s="273"/>
      <c r="CS955" s="273"/>
      <c r="CT955" s="273"/>
      <c r="CU955" s="273"/>
      <c r="CV955" s="273"/>
      <c r="CW955" s="273"/>
      <c r="CX955" s="273"/>
      <c r="CY955" s="273"/>
      <c r="CZ955" s="273"/>
      <c r="DA955" s="273"/>
      <c r="DB955" s="273"/>
      <c r="DC955" s="273"/>
      <c r="DD955" s="273"/>
    </row>
    <row r="956" spans="1:108" s="136" customFormat="1" ht="22.5" customHeight="1">
      <c r="A956" s="43">
        <v>93</v>
      </c>
      <c r="B956" s="136">
        <v>18</v>
      </c>
      <c r="C956" s="180" t="s">
        <v>7128</v>
      </c>
      <c r="D956" s="180" t="s">
        <v>7129</v>
      </c>
      <c r="E956" s="180" t="s">
        <v>7130</v>
      </c>
      <c r="F956" s="299" t="s">
        <v>7131</v>
      </c>
      <c r="G956" s="180" t="s">
        <v>243</v>
      </c>
      <c r="H956" s="356">
        <v>15868</v>
      </c>
      <c r="I956" s="180">
        <v>0</v>
      </c>
      <c r="J956" s="374">
        <v>0</v>
      </c>
      <c r="K956" s="311" t="s">
        <v>7132</v>
      </c>
      <c r="L956" s="134" t="s">
        <v>7133</v>
      </c>
      <c r="M956" s="180"/>
      <c r="N956" s="273"/>
      <c r="O956" s="273"/>
      <c r="P956" s="273"/>
      <c r="Q956" s="273"/>
      <c r="R956" s="273"/>
      <c r="S956" s="273"/>
      <c r="T956" s="273"/>
      <c r="U956" s="273"/>
      <c r="V956" s="273"/>
      <c r="W956" s="273"/>
      <c r="X956" s="273"/>
      <c r="Y956" s="273"/>
      <c r="Z956" s="273"/>
      <c r="AA956" s="273"/>
      <c r="AB956" s="273"/>
      <c r="AC956" s="273"/>
      <c r="AD956" s="273"/>
      <c r="AE956" s="273"/>
      <c r="AF956" s="273"/>
      <c r="AG956" s="273"/>
      <c r="AH956" s="273"/>
      <c r="AI956" s="273"/>
      <c r="AJ956" s="273"/>
      <c r="AK956" s="273"/>
      <c r="AL956" s="273"/>
      <c r="AM956" s="273"/>
      <c r="AN956" s="273"/>
      <c r="AO956" s="273"/>
      <c r="AP956" s="273"/>
      <c r="AQ956" s="273"/>
      <c r="AR956" s="273"/>
      <c r="AS956" s="273"/>
      <c r="AT956" s="273"/>
      <c r="AU956" s="273"/>
      <c r="AV956" s="273"/>
      <c r="AW956" s="273"/>
      <c r="AX956" s="273"/>
      <c r="AY956" s="273"/>
      <c r="AZ956" s="273"/>
      <c r="BA956" s="273"/>
      <c r="BB956" s="273"/>
      <c r="BC956" s="273"/>
      <c r="BD956" s="273"/>
      <c r="BE956" s="273"/>
      <c r="BF956" s="273"/>
      <c r="BG956" s="273"/>
      <c r="BH956" s="273"/>
      <c r="BI956" s="273"/>
      <c r="BJ956" s="273"/>
      <c r="BK956" s="273"/>
      <c r="BL956" s="273"/>
      <c r="BM956" s="273"/>
      <c r="BN956" s="273"/>
      <c r="BO956" s="273"/>
      <c r="BP956" s="273"/>
      <c r="BQ956" s="273"/>
      <c r="BR956" s="273"/>
      <c r="BS956" s="273"/>
      <c r="BT956" s="273"/>
      <c r="BU956" s="273"/>
      <c r="BV956" s="273"/>
      <c r="BW956" s="273"/>
      <c r="BX956" s="273"/>
      <c r="BY956" s="273"/>
      <c r="BZ956" s="273"/>
      <c r="CA956" s="273"/>
      <c r="CB956" s="273"/>
      <c r="CC956" s="273"/>
      <c r="CD956" s="273"/>
      <c r="CE956" s="273"/>
      <c r="CF956" s="273"/>
      <c r="CG956" s="273"/>
      <c r="CH956" s="273"/>
      <c r="CI956" s="273"/>
      <c r="CJ956" s="273"/>
      <c r="CK956" s="273"/>
      <c r="CL956" s="273"/>
      <c r="CM956" s="273"/>
      <c r="CN956" s="273"/>
      <c r="CO956" s="273"/>
      <c r="CP956" s="273"/>
      <c r="CQ956" s="273"/>
      <c r="CR956" s="273"/>
      <c r="CS956" s="273"/>
      <c r="CT956" s="273"/>
      <c r="CU956" s="273"/>
      <c r="CV956" s="273"/>
      <c r="CW956" s="273"/>
      <c r="CX956" s="273"/>
      <c r="CY956" s="273"/>
      <c r="CZ956" s="273"/>
      <c r="DA956" s="273"/>
      <c r="DB956" s="273"/>
      <c r="DC956" s="273"/>
      <c r="DD956" s="273"/>
    </row>
    <row r="957" spans="1:108" s="136" customFormat="1" ht="22.5" customHeight="1">
      <c r="A957" s="43">
        <v>94</v>
      </c>
      <c r="B957" s="136">
        <v>19</v>
      </c>
      <c r="C957" s="180" t="s">
        <v>7134</v>
      </c>
      <c r="D957" s="180" t="s">
        <v>7043</v>
      </c>
      <c r="E957" s="180" t="s">
        <v>7135</v>
      </c>
      <c r="F957" s="299" t="s">
        <v>7136</v>
      </c>
      <c r="G957" s="180" t="s">
        <v>243</v>
      </c>
      <c r="H957" s="356">
        <v>24000</v>
      </c>
      <c r="I957" s="180">
        <v>0</v>
      </c>
      <c r="J957" s="374">
        <v>0</v>
      </c>
      <c r="K957" s="311" t="s">
        <v>7132</v>
      </c>
      <c r="L957" s="134" t="s">
        <v>7137</v>
      </c>
      <c r="M957" s="180"/>
      <c r="N957" s="273"/>
      <c r="O957" s="273"/>
      <c r="P957" s="273"/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  <c r="AA957" s="273"/>
      <c r="AB957" s="273"/>
      <c r="AC957" s="273"/>
      <c r="AD957" s="273"/>
      <c r="AE957" s="273"/>
      <c r="AF957" s="273"/>
      <c r="AG957" s="273"/>
      <c r="AH957" s="273"/>
      <c r="AI957" s="273"/>
      <c r="AJ957" s="273"/>
      <c r="AK957" s="273"/>
      <c r="AL957" s="273"/>
      <c r="AM957" s="273"/>
      <c r="AN957" s="273"/>
      <c r="AO957" s="273"/>
      <c r="AP957" s="273"/>
      <c r="AQ957" s="273"/>
      <c r="AR957" s="273"/>
      <c r="AS957" s="273"/>
      <c r="AT957" s="273"/>
      <c r="AU957" s="273"/>
      <c r="AV957" s="273"/>
      <c r="AW957" s="273"/>
      <c r="AX957" s="273"/>
      <c r="AY957" s="273"/>
      <c r="AZ957" s="273"/>
      <c r="BA957" s="273"/>
      <c r="BB957" s="273"/>
      <c r="BC957" s="273"/>
      <c r="BD957" s="273"/>
      <c r="BE957" s="273"/>
      <c r="BF957" s="273"/>
      <c r="BG957" s="273"/>
      <c r="BH957" s="273"/>
      <c r="BI957" s="273"/>
      <c r="BJ957" s="273"/>
      <c r="BK957" s="273"/>
      <c r="BL957" s="273"/>
      <c r="BM957" s="273"/>
      <c r="BN957" s="273"/>
      <c r="BO957" s="273"/>
      <c r="BP957" s="273"/>
      <c r="BQ957" s="273"/>
      <c r="BR957" s="273"/>
      <c r="BS957" s="273"/>
      <c r="BT957" s="273"/>
      <c r="BU957" s="273"/>
      <c r="BV957" s="273"/>
      <c r="BW957" s="273"/>
      <c r="BX957" s="273"/>
      <c r="BY957" s="273"/>
      <c r="BZ957" s="273"/>
      <c r="CA957" s="273"/>
      <c r="CB957" s="273"/>
      <c r="CC957" s="273"/>
      <c r="CD957" s="273"/>
      <c r="CE957" s="273"/>
      <c r="CF957" s="273"/>
      <c r="CG957" s="273"/>
      <c r="CH957" s="273"/>
      <c r="CI957" s="273"/>
      <c r="CJ957" s="273"/>
      <c r="CK957" s="273"/>
      <c r="CL957" s="273"/>
      <c r="CM957" s="273"/>
      <c r="CN957" s="273"/>
      <c r="CO957" s="273"/>
      <c r="CP957" s="273"/>
      <c r="CQ957" s="273"/>
      <c r="CR957" s="273"/>
      <c r="CS957" s="273"/>
      <c r="CT957" s="273"/>
      <c r="CU957" s="273"/>
      <c r="CV957" s="273"/>
      <c r="CW957" s="273"/>
      <c r="CX957" s="273"/>
      <c r="CY957" s="273"/>
      <c r="CZ957" s="273"/>
      <c r="DA957" s="273"/>
      <c r="DB957" s="273"/>
      <c r="DC957" s="273"/>
      <c r="DD957" s="273"/>
    </row>
    <row r="958" spans="1:108" s="136" customFormat="1" ht="22.5" customHeight="1">
      <c r="A958" s="43">
        <v>95</v>
      </c>
      <c r="B958" s="136">
        <v>20</v>
      </c>
      <c r="C958" s="180" t="s">
        <v>7138</v>
      </c>
      <c r="D958" s="180" t="s">
        <v>7139</v>
      </c>
      <c r="E958" s="180" t="s">
        <v>7140</v>
      </c>
      <c r="F958" s="299" t="s">
        <v>7141</v>
      </c>
      <c r="G958" s="180" t="s">
        <v>243</v>
      </c>
      <c r="H958" s="356">
        <v>540</v>
      </c>
      <c r="I958" s="180">
        <v>0</v>
      </c>
      <c r="J958" s="374">
        <v>0</v>
      </c>
      <c r="K958" s="311" t="s">
        <v>7126</v>
      </c>
      <c r="L958" s="134" t="s">
        <v>7142</v>
      </c>
      <c r="M958" s="180"/>
      <c r="N958" s="273"/>
      <c r="O958" s="273"/>
      <c r="P958" s="273"/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  <c r="AA958" s="273"/>
      <c r="AB958" s="273"/>
      <c r="AC958" s="273"/>
      <c r="AD958" s="273"/>
      <c r="AE958" s="273"/>
      <c r="AF958" s="273"/>
      <c r="AG958" s="273"/>
      <c r="AH958" s="273"/>
      <c r="AI958" s="273"/>
      <c r="AJ958" s="273"/>
      <c r="AK958" s="273"/>
      <c r="AL958" s="273"/>
      <c r="AM958" s="273"/>
      <c r="AN958" s="273"/>
      <c r="AO958" s="273"/>
      <c r="AP958" s="273"/>
      <c r="AQ958" s="273"/>
      <c r="AR958" s="273"/>
      <c r="AS958" s="273"/>
      <c r="AT958" s="273"/>
      <c r="AU958" s="273"/>
      <c r="AV958" s="273"/>
      <c r="AW958" s="273"/>
      <c r="AX958" s="273"/>
      <c r="AY958" s="273"/>
      <c r="AZ958" s="273"/>
      <c r="BA958" s="273"/>
      <c r="BB958" s="273"/>
      <c r="BC958" s="273"/>
      <c r="BD958" s="273"/>
      <c r="BE958" s="273"/>
      <c r="BF958" s="273"/>
      <c r="BG958" s="273"/>
      <c r="BH958" s="273"/>
      <c r="BI958" s="273"/>
      <c r="BJ958" s="273"/>
      <c r="BK958" s="273"/>
      <c r="BL958" s="273"/>
      <c r="BM958" s="273"/>
      <c r="BN958" s="273"/>
      <c r="BO958" s="273"/>
      <c r="BP958" s="273"/>
      <c r="BQ958" s="273"/>
      <c r="BR958" s="273"/>
      <c r="BS958" s="273"/>
      <c r="BT958" s="273"/>
      <c r="BU958" s="273"/>
      <c r="BV958" s="273"/>
      <c r="BW958" s="273"/>
      <c r="BX958" s="273"/>
      <c r="BY958" s="273"/>
      <c r="BZ958" s="273"/>
      <c r="CA958" s="273"/>
      <c r="CB958" s="273"/>
      <c r="CC958" s="273"/>
      <c r="CD958" s="273"/>
      <c r="CE958" s="273"/>
      <c r="CF958" s="273"/>
      <c r="CG958" s="273"/>
      <c r="CH958" s="273"/>
      <c r="CI958" s="273"/>
      <c r="CJ958" s="273"/>
      <c r="CK958" s="273"/>
      <c r="CL958" s="273"/>
      <c r="CM958" s="273"/>
      <c r="CN958" s="273"/>
      <c r="CO958" s="273"/>
      <c r="CP958" s="273"/>
      <c r="CQ958" s="273"/>
      <c r="CR958" s="273"/>
      <c r="CS958" s="273"/>
      <c r="CT958" s="273"/>
      <c r="CU958" s="273"/>
      <c r="CV958" s="273"/>
      <c r="CW958" s="273"/>
      <c r="CX958" s="273"/>
      <c r="CY958" s="273"/>
      <c r="CZ958" s="273"/>
      <c r="DA958" s="273"/>
      <c r="DB958" s="273"/>
      <c r="DC958" s="273"/>
      <c r="DD958" s="273"/>
    </row>
    <row r="959" spans="1:108" s="136" customFormat="1" ht="22.5" customHeight="1">
      <c r="A959" s="43">
        <v>96</v>
      </c>
      <c r="B959" s="136">
        <v>21</v>
      </c>
      <c r="C959" s="313" t="s">
        <v>7143</v>
      </c>
      <c r="D959" s="314" t="s">
        <v>7144</v>
      </c>
      <c r="E959" s="315" t="s">
        <v>7145</v>
      </c>
      <c r="F959" s="346" t="s">
        <v>7146</v>
      </c>
      <c r="G959" s="180" t="s">
        <v>34</v>
      </c>
      <c r="H959" s="356">
        <v>300</v>
      </c>
      <c r="I959" s="144">
        <v>0</v>
      </c>
      <c r="J959" s="346">
        <v>0</v>
      </c>
      <c r="K959" s="311" t="s">
        <v>7147</v>
      </c>
      <c r="L959" s="315" t="s">
        <v>7148</v>
      </c>
      <c r="M959" s="180"/>
      <c r="N959" s="273"/>
      <c r="O959" s="273"/>
      <c r="P959" s="273"/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  <c r="AA959" s="273"/>
      <c r="AB959" s="273"/>
      <c r="AC959" s="273"/>
      <c r="AD959" s="273"/>
      <c r="AE959" s="273"/>
      <c r="AF959" s="273"/>
      <c r="AG959" s="273"/>
      <c r="AH959" s="273"/>
      <c r="AI959" s="273"/>
      <c r="AJ959" s="273"/>
      <c r="AK959" s="273"/>
      <c r="AL959" s="273"/>
      <c r="AM959" s="273"/>
      <c r="AN959" s="273"/>
      <c r="AO959" s="273"/>
      <c r="AP959" s="273"/>
      <c r="AQ959" s="273"/>
      <c r="AR959" s="273"/>
      <c r="AS959" s="273"/>
      <c r="AT959" s="273"/>
      <c r="AU959" s="273"/>
      <c r="AV959" s="273"/>
      <c r="AW959" s="273"/>
      <c r="AX959" s="273"/>
      <c r="AY959" s="273"/>
      <c r="AZ959" s="273"/>
      <c r="BA959" s="273"/>
      <c r="BB959" s="273"/>
      <c r="BC959" s="273"/>
      <c r="BD959" s="273"/>
      <c r="BE959" s="273"/>
      <c r="BF959" s="273"/>
      <c r="BG959" s="273"/>
      <c r="BH959" s="273"/>
      <c r="BI959" s="273"/>
      <c r="BJ959" s="273"/>
      <c r="BK959" s="273"/>
      <c r="BL959" s="273"/>
      <c r="BM959" s="273"/>
      <c r="BN959" s="273"/>
      <c r="BO959" s="273"/>
      <c r="BP959" s="273"/>
      <c r="BQ959" s="273"/>
      <c r="BR959" s="273"/>
      <c r="BS959" s="273"/>
      <c r="BT959" s="273"/>
      <c r="BU959" s="273"/>
      <c r="BV959" s="273"/>
      <c r="BW959" s="273"/>
      <c r="BX959" s="273"/>
      <c r="BY959" s="273"/>
      <c r="BZ959" s="273"/>
      <c r="CA959" s="273"/>
      <c r="CB959" s="273"/>
      <c r="CC959" s="273"/>
      <c r="CD959" s="273"/>
      <c r="CE959" s="273"/>
      <c r="CF959" s="273"/>
      <c r="CG959" s="273"/>
      <c r="CH959" s="273"/>
      <c r="CI959" s="273"/>
      <c r="CJ959" s="273"/>
      <c r="CK959" s="273"/>
      <c r="CL959" s="273"/>
      <c r="CM959" s="273"/>
      <c r="CN959" s="273"/>
      <c r="CO959" s="273"/>
      <c r="CP959" s="273"/>
      <c r="CQ959" s="273"/>
      <c r="CR959" s="273"/>
      <c r="CS959" s="273"/>
      <c r="CT959" s="273"/>
      <c r="CU959" s="273"/>
      <c r="CV959" s="273"/>
      <c r="CW959" s="273"/>
      <c r="CX959" s="273"/>
      <c r="CY959" s="273"/>
      <c r="CZ959" s="273"/>
      <c r="DA959" s="273"/>
      <c r="DB959" s="273"/>
      <c r="DC959" s="273"/>
      <c r="DD959" s="273"/>
    </row>
    <row r="960" spans="1:108" s="136" customFormat="1" ht="22.5" customHeight="1">
      <c r="A960" s="43">
        <v>97</v>
      </c>
      <c r="B960" s="136">
        <v>22</v>
      </c>
      <c r="C960" s="313" t="s">
        <v>7143</v>
      </c>
      <c r="D960" s="314" t="s">
        <v>7144</v>
      </c>
      <c r="E960" s="315" t="s">
        <v>7145</v>
      </c>
      <c r="F960" s="346" t="s">
        <v>7149</v>
      </c>
      <c r="G960" s="180" t="s">
        <v>243</v>
      </c>
      <c r="H960" s="356">
        <v>19500</v>
      </c>
      <c r="I960" s="180">
        <v>0</v>
      </c>
      <c r="J960" s="374">
        <v>0</v>
      </c>
      <c r="K960" s="311" t="s">
        <v>7147</v>
      </c>
      <c r="L960" s="315" t="s">
        <v>7150</v>
      </c>
      <c r="M960" s="180"/>
      <c r="N960" s="273"/>
      <c r="O960" s="273"/>
      <c r="P960" s="273"/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  <c r="AA960" s="273"/>
      <c r="AB960" s="273"/>
      <c r="AC960" s="273"/>
      <c r="AD960" s="273"/>
      <c r="AE960" s="273"/>
      <c r="AF960" s="273"/>
      <c r="AG960" s="273"/>
      <c r="AH960" s="273"/>
      <c r="AI960" s="273"/>
      <c r="AJ960" s="273"/>
      <c r="AK960" s="273"/>
      <c r="AL960" s="273"/>
      <c r="AM960" s="273"/>
      <c r="AN960" s="273"/>
      <c r="AO960" s="273"/>
      <c r="AP960" s="273"/>
      <c r="AQ960" s="273"/>
      <c r="AR960" s="273"/>
      <c r="AS960" s="273"/>
      <c r="AT960" s="273"/>
      <c r="AU960" s="273"/>
      <c r="AV960" s="273"/>
      <c r="AW960" s="273"/>
      <c r="AX960" s="273"/>
      <c r="AY960" s="273"/>
      <c r="AZ960" s="273"/>
      <c r="BA960" s="273"/>
      <c r="BB960" s="273"/>
      <c r="BC960" s="273"/>
      <c r="BD960" s="273"/>
      <c r="BE960" s="273"/>
      <c r="BF960" s="273"/>
      <c r="BG960" s="273"/>
      <c r="BH960" s="273"/>
      <c r="BI960" s="273"/>
      <c r="BJ960" s="273"/>
      <c r="BK960" s="273"/>
      <c r="BL960" s="273"/>
      <c r="BM960" s="273"/>
      <c r="BN960" s="273"/>
      <c r="BO960" s="273"/>
      <c r="BP960" s="273"/>
      <c r="BQ960" s="273"/>
      <c r="BR960" s="273"/>
      <c r="BS960" s="273"/>
      <c r="BT960" s="273"/>
      <c r="BU960" s="273"/>
      <c r="BV960" s="273"/>
      <c r="BW960" s="273"/>
      <c r="BX960" s="273"/>
      <c r="BY960" s="273"/>
      <c r="BZ960" s="273"/>
      <c r="CA960" s="273"/>
      <c r="CB960" s="273"/>
      <c r="CC960" s="273"/>
      <c r="CD960" s="273"/>
      <c r="CE960" s="273"/>
      <c r="CF960" s="273"/>
      <c r="CG960" s="273"/>
      <c r="CH960" s="273"/>
      <c r="CI960" s="273"/>
      <c r="CJ960" s="273"/>
      <c r="CK960" s="273"/>
      <c r="CL960" s="273"/>
      <c r="CM960" s="273"/>
      <c r="CN960" s="273"/>
      <c r="CO960" s="273"/>
      <c r="CP960" s="273"/>
      <c r="CQ960" s="273"/>
      <c r="CR960" s="273"/>
      <c r="CS960" s="273"/>
      <c r="CT960" s="273"/>
      <c r="CU960" s="273"/>
      <c r="CV960" s="273"/>
      <c r="CW960" s="273"/>
      <c r="CX960" s="273"/>
      <c r="CY960" s="273"/>
      <c r="CZ960" s="273"/>
      <c r="DA960" s="273"/>
      <c r="DB960" s="273"/>
      <c r="DC960" s="273"/>
      <c r="DD960" s="273"/>
    </row>
    <row r="961" spans="1:108" s="136" customFormat="1" ht="22.5" customHeight="1">
      <c r="A961" s="43">
        <v>98</v>
      </c>
      <c r="B961" s="136">
        <v>23</v>
      </c>
      <c r="C961" s="316" t="s">
        <v>7151</v>
      </c>
      <c r="D961" s="317" t="s">
        <v>7118</v>
      </c>
      <c r="E961" s="318" t="s">
        <v>7152</v>
      </c>
      <c r="F961" s="318" t="s">
        <v>7153</v>
      </c>
      <c r="G961" s="180"/>
      <c r="H961" s="319">
        <v>22426</v>
      </c>
      <c r="I961" s="180">
        <v>0</v>
      </c>
      <c r="J961" s="374">
        <v>0</v>
      </c>
      <c r="K961" s="311" t="s">
        <v>7154</v>
      </c>
      <c r="L961" s="320" t="s">
        <v>7155</v>
      </c>
      <c r="M961" s="180"/>
      <c r="N961" s="273"/>
      <c r="O961" s="273"/>
      <c r="P961" s="273"/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  <c r="AA961" s="273"/>
      <c r="AB961" s="273"/>
      <c r="AC961" s="273"/>
      <c r="AD961" s="273"/>
      <c r="AE961" s="273"/>
      <c r="AF961" s="273"/>
      <c r="AG961" s="273"/>
      <c r="AH961" s="273"/>
      <c r="AI961" s="273"/>
      <c r="AJ961" s="273"/>
      <c r="AK961" s="273"/>
      <c r="AL961" s="273"/>
      <c r="AM961" s="273"/>
      <c r="AN961" s="273"/>
      <c r="AO961" s="273"/>
      <c r="AP961" s="273"/>
      <c r="AQ961" s="273"/>
      <c r="AR961" s="273"/>
      <c r="AS961" s="273"/>
      <c r="AT961" s="273"/>
      <c r="AU961" s="273"/>
      <c r="AV961" s="273"/>
      <c r="AW961" s="273"/>
      <c r="AX961" s="273"/>
      <c r="AY961" s="273"/>
      <c r="AZ961" s="273"/>
      <c r="BA961" s="273"/>
      <c r="BB961" s="273"/>
      <c r="BC961" s="273"/>
      <c r="BD961" s="273"/>
      <c r="BE961" s="273"/>
      <c r="BF961" s="273"/>
      <c r="BG961" s="273"/>
      <c r="BH961" s="273"/>
      <c r="BI961" s="273"/>
      <c r="BJ961" s="273"/>
      <c r="BK961" s="273"/>
      <c r="BL961" s="273"/>
      <c r="BM961" s="273"/>
      <c r="BN961" s="273"/>
      <c r="BO961" s="273"/>
      <c r="BP961" s="273"/>
      <c r="BQ961" s="273"/>
      <c r="BR961" s="273"/>
      <c r="BS961" s="273"/>
      <c r="BT961" s="273"/>
      <c r="BU961" s="273"/>
      <c r="BV961" s="273"/>
      <c r="BW961" s="273"/>
      <c r="BX961" s="273"/>
      <c r="BY961" s="273"/>
      <c r="BZ961" s="273"/>
      <c r="CA961" s="273"/>
      <c r="CB961" s="273"/>
      <c r="CC961" s="273"/>
      <c r="CD961" s="273"/>
      <c r="CE961" s="273"/>
      <c r="CF961" s="273"/>
      <c r="CG961" s="273"/>
      <c r="CH961" s="273"/>
      <c r="CI961" s="273"/>
      <c r="CJ961" s="273"/>
      <c r="CK961" s="273"/>
      <c r="CL961" s="273"/>
      <c r="CM961" s="273"/>
      <c r="CN961" s="273"/>
      <c r="CO961" s="273"/>
      <c r="CP961" s="273"/>
      <c r="CQ961" s="273"/>
      <c r="CR961" s="273"/>
      <c r="CS961" s="273"/>
      <c r="CT961" s="273"/>
      <c r="CU961" s="273"/>
      <c r="CV961" s="273"/>
      <c r="CW961" s="273"/>
      <c r="CX961" s="273"/>
      <c r="CY961" s="273"/>
      <c r="CZ961" s="273"/>
      <c r="DA961" s="273"/>
      <c r="DB961" s="273"/>
      <c r="DC961" s="273"/>
      <c r="DD961" s="273"/>
    </row>
    <row r="962" spans="1:108" s="136" customFormat="1" ht="22.5" customHeight="1">
      <c r="A962" s="43">
        <v>99</v>
      </c>
      <c r="B962" s="136">
        <v>24</v>
      </c>
      <c r="C962" s="316" t="s">
        <v>7156</v>
      </c>
      <c r="D962" s="231" t="s">
        <v>438</v>
      </c>
      <c r="E962" s="318" t="s">
        <v>7157</v>
      </c>
      <c r="F962" s="318" t="s">
        <v>7158</v>
      </c>
      <c r="G962" s="180"/>
      <c r="H962" s="319">
        <v>200</v>
      </c>
      <c r="I962" s="346">
        <v>0</v>
      </c>
      <c r="J962" s="144">
        <v>0</v>
      </c>
      <c r="K962" s="311" t="s">
        <v>7159</v>
      </c>
      <c r="L962" s="320" t="s">
        <v>7160</v>
      </c>
      <c r="M962" s="180"/>
      <c r="N962" s="273"/>
      <c r="O962" s="273"/>
      <c r="P962" s="273"/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  <c r="AA962" s="273"/>
      <c r="AB962" s="273"/>
      <c r="AC962" s="273"/>
      <c r="AD962" s="273"/>
      <c r="AE962" s="273"/>
      <c r="AF962" s="273"/>
      <c r="AG962" s="273"/>
      <c r="AH962" s="273"/>
      <c r="AI962" s="273"/>
      <c r="AJ962" s="273"/>
      <c r="AK962" s="273"/>
      <c r="AL962" s="273"/>
      <c r="AM962" s="273"/>
      <c r="AN962" s="273"/>
      <c r="AO962" s="273"/>
      <c r="AP962" s="273"/>
      <c r="AQ962" s="273"/>
      <c r="AR962" s="273"/>
      <c r="AS962" s="273"/>
      <c r="AT962" s="273"/>
      <c r="AU962" s="273"/>
      <c r="AV962" s="273"/>
      <c r="AW962" s="273"/>
      <c r="AX962" s="273"/>
      <c r="AY962" s="273"/>
      <c r="AZ962" s="273"/>
      <c r="BA962" s="273"/>
      <c r="BB962" s="273"/>
      <c r="BC962" s="273"/>
      <c r="BD962" s="273"/>
      <c r="BE962" s="273"/>
      <c r="BF962" s="273"/>
      <c r="BG962" s="273"/>
      <c r="BH962" s="273"/>
      <c r="BI962" s="273"/>
      <c r="BJ962" s="273"/>
      <c r="BK962" s="273"/>
      <c r="BL962" s="273"/>
      <c r="BM962" s="273"/>
      <c r="BN962" s="273"/>
      <c r="BO962" s="273"/>
      <c r="BP962" s="273"/>
      <c r="BQ962" s="273"/>
      <c r="BR962" s="273"/>
      <c r="BS962" s="273"/>
      <c r="BT962" s="273"/>
      <c r="BU962" s="273"/>
      <c r="BV962" s="273"/>
      <c r="BW962" s="273"/>
      <c r="BX962" s="273"/>
      <c r="BY962" s="273"/>
      <c r="BZ962" s="273"/>
      <c r="CA962" s="273"/>
      <c r="CB962" s="273"/>
      <c r="CC962" s="273"/>
      <c r="CD962" s="273"/>
      <c r="CE962" s="273"/>
      <c r="CF962" s="273"/>
      <c r="CG962" s="273"/>
      <c r="CH962" s="273"/>
      <c r="CI962" s="273"/>
      <c r="CJ962" s="273"/>
      <c r="CK962" s="273"/>
      <c r="CL962" s="273"/>
      <c r="CM962" s="273"/>
      <c r="CN962" s="273"/>
      <c r="CO962" s="273"/>
      <c r="CP962" s="273"/>
      <c r="CQ962" s="273"/>
      <c r="CR962" s="273"/>
      <c r="CS962" s="273"/>
      <c r="CT962" s="273"/>
      <c r="CU962" s="273"/>
      <c r="CV962" s="273"/>
      <c r="CW962" s="273"/>
      <c r="CX962" s="273"/>
      <c r="CY962" s="273"/>
      <c r="CZ962" s="273"/>
      <c r="DA962" s="273"/>
      <c r="DB962" s="273"/>
      <c r="DC962" s="273"/>
      <c r="DD962" s="273"/>
    </row>
    <row r="963" spans="1:108" s="136" customFormat="1" ht="22.5" customHeight="1">
      <c r="A963" s="43">
        <v>100</v>
      </c>
      <c r="B963" s="136">
        <v>25</v>
      </c>
      <c r="C963" s="321" t="s">
        <v>7161</v>
      </c>
      <c r="D963" s="322" t="s">
        <v>7162</v>
      </c>
      <c r="E963" s="318" t="s">
        <v>7163</v>
      </c>
      <c r="F963" s="318" t="s">
        <v>7164</v>
      </c>
      <c r="G963" s="180"/>
      <c r="H963" s="319">
        <v>200</v>
      </c>
      <c r="I963" s="180">
        <v>0</v>
      </c>
      <c r="J963" s="374">
        <v>0</v>
      </c>
      <c r="K963" s="311" t="s">
        <v>7154</v>
      </c>
      <c r="L963" s="320" t="s">
        <v>7165</v>
      </c>
      <c r="M963" s="180"/>
      <c r="N963" s="273"/>
      <c r="O963" s="273"/>
      <c r="P963" s="273"/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  <c r="AA963" s="273"/>
      <c r="AB963" s="273"/>
      <c r="AC963" s="273"/>
      <c r="AD963" s="273"/>
      <c r="AE963" s="273"/>
      <c r="AF963" s="273"/>
      <c r="AG963" s="273"/>
      <c r="AH963" s="273"/>
      <c r="AI963" s="273"/>
      <c r="AJ963" s="273"/>
      <c r="AK963" s="273"/>
      <c r="AL963" s="273"/>
      <c r="AM963" s="273"/>
      <c r="AN963" s="273"/>
      <c r="AO963" s="273"/>
      <c r="AP963" s="273"/>
      <c r="AQ963" s="273"/>
      <c r="AR963" s="273"/>
      <c r="AS963" s="273"/>
      <c r="AT963" s="273"/>
      <c r="AU963" s="273"/>
      <c r="AV963" s="273"/>
      <c r="AW963" s="273"/>
      <c r="AX963" s="273"/>
      <c r="AY963" s="273"/>
      <c r="AZ963" s="273"/>
      <c r="BA963" s="273"/>
      <c r="BB963" s="273"/>
      <c r="BC963" s="273"/>
      <c r="BD963" s="273"/>
      <c r="BE963" s="273"/>
      <c r="BF963" s="273"/>
      <c r="BG963" s="273"/>
      <c r="BH963" s="273"/>
      <c r="BI963" s="273"/>
      <c r="BJ963" s="273"/>
      <c r="BK963" s="273"/>
      <c r="BL963" s="273"/>
      <c r="BM963" s="273"/>
      <c r="BN963" s="273"/>
      <c r="BO963" s="273"/>
      <c r="BP963" s="273"/>
      <c r="BQ963" s="273"/>
      <c r="BR963" s="273"/>
      <c r="BS963" s="273"/>
      <c r="BT963" s="273"/>
      <c r="BU963" s="273"/>
      <c r="BV963" s="273"/>
      <c r="BW963" s="273"/>
      <c r="BX963" s="273"/>
      <c r="BY963" s="273"/>
      <c r="BZ963" s="273"/>
      <c r="CA963" s="273"/>
      <c r="CB963" s="273"/>
      <c r="CC963" s="273"/>
      <c r="CD963" s="273"/>
      <c r="CE963" s="273"/>
      <c r="CF963" s="273"/>
      <c r="CG963" s="273"/>
      <c r="CH963" s="273"/>
      <c r="CI963" s="273"/>
      <c r="CJ963" s="273"/>
      <c r="CK963" s="273"/>
      <c r="CL963" s="273"/>
      <c r="CM963" s="273"/>
      <c r="CN963" s="273"/>
      <c r="CO963" s="273"/>
      <c r="CP963" s="273"/>
      <c r="CQ963" s="273"/>
      <c r="CR963" s="273"/>
      <c r="CS963" s="273"/>
      <c r="CT963" s="273"/>
      <c r="CU963" s="273"/>
      <c r="CV963" s="273"/>
      <c r="CW963" s="273"/>
      <c r="CX963" s="273"/>
      <c r="CY963" s="273"/>
      <c r="CZ963" s="273"/>
      <c r="DA963" s="273"/>
      <c r="DB963" s="273"/>
      <c r="DC963" s="273"/>
      <c r="DD963" s="273"/>
    </row>
    <row r="964" spans="1:108" s="136" customFormat="1" ht="22.5" customHeight="1">
      <c r="A964" s="43">
        <v>101</v>
      </c>
      <c r="B964" s="136">
        <v>26</v>
      </c>
      <c r="C964" s="321" t="s">
        <v>7166</v>
      </c>
      <c r="D964" s="322" t="s">
        <v>7167</v>
      </c>
      <c r="E964" s="318" t="s">
        <v>7168</v>
      </c>
      <c r="F964" s="318" t="s">
        <v>7169</v>
      </c>
      <c r="G964" s="180"/>
      <c r="H964" s="319">
        <v>3200</v>
      </c>
      <c r="I964" s="180">
        <v>0</v>
      </c>
      <c r="J964" s="374">
        <v>0</v>
      </c>
      <c r="K964" s="311" t="s">
        <v>7159</v>
      </c>
      <c r="L964" s="320" t="s">
        <v>7170</v>
      </c>
      <c r="M964" s="180"/>
      <c r="N964" s="273"/>
      <c r="O964" s="273"/>
      <c r="P964" s="273"/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  <c r="AA964" s="273"/>
      <c r="AB964" s="273"/>
      <c r="AC964" s="273"/>
      <c r="AD964" s="273"/>
      <c r="AE964" s="273"/>
      <c r="AF964" s="273"/>
      <c r="AG964" s="273"/>
      <c r="AH964" s="273"/>
      <c r="AI964" s="273"/>
      <c r="AJ964" s="273"/>
      <c r="AK964" s="273"/>
      <c r="AL964" s="273"/>
      <c r="AM964" s="273"/>
      <c r="AN964" s="273"/>
      <c r="AO964" s="273"/>
      <c r="AP964" s="273"/>
      <c r="AQ964" s="273"/>
      <c r="AR964" s="273"/>
      <c r="AS964" s="273"/>
      <c r="AT964" s="273"/>
      <c r="AU964" s="273"/>
      <c r="AV964" s="273"/>
      <c r="AW964" s="273"/>
      <c r="AX964" s="273"/>
      <c r="AY964" s="273"/>
      <c r="AZ964" s="273"/>
      <c r="BA964" s="273"/>
      <c r="BB964" s="273"/>
      <c r="BC964" s="273"/>
      <c r="BD964" s="273"/>
      <c r="BE964" s="273"/>
      <c r="BF964" s="273"/>
      <c r="BG964" s="273"/>
      <c r="BH964" s="273"/>
      <c r="BI964" s="273"/>
      <c r="BJ964" s="273"/>
      <c r="BK964" s="273"/>
      <c r="BL964" s="273"/>
      <c r="BM964" s="273"/>
      <c r="BN964" s="273"/>
      <c r="BO964" s="273"/>
      <c r="BP964" s="273"/>
      <c r="BQ964" s="273"/>
      <c r="BR964" s="273"/>
      <c r="BS964" s="273"/>
      <c r="BT964" s="273"/>
      <c r="BU964" s="273"/>
      <c r="BV964" s="273"/>
      <c r="BW964" s="273"/>
      <c r="BX964" s="273"/>
      <c r="BY964" s="273"/>
      <c r="BZ964" s="273"/>
      <c r="CA964" s="273"/>
      <c r="CB964" s="273"/>
      <c r="CC964" s="273"/>
      <c r="CD964" s="273"/>
      <c r="CE964" s="273"/>
      <c r="CF964" s="273"/>
      <c r="CG964" s="273"/>
      <c r="CH964" s="273"/>
      <c r="CI964" s="273"/>
      <c r="CJ964" s="273"/>
      <c r="CK964" s="273"/>
      <c r="CL964" s="273"/>
      <c r="CM964" s="273"/>
      <c r="CN964" s="273"/>
      <c r="CO964" s="273"/>
      <c r="CP964" s="273"/>
      <c r="CQ964" s="273"/>
      <c r="CR964" s="273"/>
      <c r="CS964" s="273"/>
      <c r="CT964" s="273"/>
      <c r="CU964" s="273"/>
      <c r="CV964" s="273"/>
      <c r="CW964" s="273"/>
      <c r="CX964" s="273"/>
      <c r="CY964" s="273"/>
      <c r="CZ964" s="273"/>
      <c r="DA964" s="273"/>
      <c r="DB964" s="273"/>
      <c r="DC964" s="273"/>
      <c r="DD964" s="273"/>
    </row>
    <row r="965" spans="1:108" s="136" customFormat="1" ht="22.5" customHeight="1">
      <c r="A965" s="43">
        <v>102</v>
      </c>
      <c r="B965" s="136">
        <v>27</v>
      </c>
      <c r="C965" s="323" t="s">
        <v>7171</v>
      </c>
      <c r="D965" s="322" t="s">
        <v>7172</v>
      </c>
      <c r="E965" s="324" t="s">
        <v>7173</v>
      </c>
      <c r="F965" s="324" t="s">
        <v>7174</v>
      </c>
      <c r="G965" s="180"/>
      <c r="H965" s="325">
        <v>3300</v>
      </c>
      <c r="I965" s="180">
        <v>0</v>
      </c>
      <c r="J965" s="374">
        <v>0</v>
      </c>
      <c r="K965" s="311" t="s">
        <v>7175</v>
      </c>
      <c r="L965" s="326" t="s">
        <v>7176</v>
      </c>
      <c r="M965" s="180"/>
      <c r="N965" s="273"/>
      <c r="O965" s="273"/>
      <c r="P965" s="273"/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  <c r="AA965" s="273"/>
      <c r="AB965" s="273"/>
      <c r="AC965" s="273"/>
      <c r="AD965" s="273"/>
      <c r="AE965" s="273"/>
      <c r="AF965" s="273"/>
      <c r="AG965" s="273"/>
      <c r="AH965" s="273"/>
      <c r="AI965" s="273"/>
      <c r="AJ965" s="273"/>
      <c r="AK965" s="273"/>
      <c r="AL965" s="273"/>
      <c r="AM965" s="273"/>
      <c r="AN965" s="273"/>
      <c r="AO965" s="273"/>
      <c r="AP965" s="273"/>
      <c r="AQ965" s="273"/>
      <c r="AR965" s="273"/>
      <c r="AS965" s="273"/>
      <c r="AT965" s="273"/>
      <c r="AU965" s="273"/>
      <c r="AV965" s="273"/>
      <c r="AW965" s="273"/>
      <c r="AX965" s="273"/>
      <c r="AY965" s="273"/>
      <c r="AZ965" s="273"/>
      <c r="BA965" s="273"/>
      <c r="BB965" s="273"/>
      <c r="BC965" s="273"/>
      <c r="BD965" s="273"/>
      <c r="BE965" s="273"/>
      <c r="BF965" s="273"/>
      <c r="BG965" s="273"/>
      <c r="BH965" s="273"/>
      <c r="BI965" s="273"/>
      <c r="BJ965" s="273"/>
      <c r="BK965" s="273"/>
      <c r="BL965" s="273"/>
      <c r="BM965" s="273"/>
      <c r="BN965" s="273"/>
      <c r="BO965" s="273"/>
      <c r="BP965" s="273"/>
      <c r="BQ965" s="273"/>
      <c r="BR965" s="273"/>
      <c r="BS965" s="273"/>
      <c r="BT965" s="273"/>
      <c r="BU965" s="273"/>
      <c r="BV965" s="273"/>
      <c r="BW965" s="273"/>
      <c r="BX965" s="273"/>
      <c r="BY965" s="273"/>
      <c r="BZ965" s="273"/>
      <c r="CA965" s="273"/>
      <c r="CB965" s="273"/>
      <c r="CC965" s="273"/>
      <c r="CD965" s="273"/>
      <c r="CE965" s="273"/>
      <c r="CF965" s="273"/>
      <c r="CG965" s="273"/>
      <c r="CH965" s="273"/>
      <c r="CI965" s="273"/>
      <c r="CJ965" s="273"/>
      <c r="CK965" s="273"/>
      <c r="CL965" s="273"/>
      <c r="CM965" s="273"/>
      <c r="CN965" s="273"/>
      <c r="CO965" s="273"/>
      <c r="CP965" s="273"/>
      <c r="CQ965" s="273"/>
      <c r="CR965" s="273"/>
      <c r="CS965" s="273"/>
      <c r="CT965" s="273"/>
      <c r="CU965" s="273"/>
      <c r="CV965" s="273"/>
      <c r="CW965" s="273"/>
      <c r="CX965" s="273"/>
      <c r="CY965" s="273"/>
      <c r="CZ965" s="273"/>
      <c r="DA965" s="273"/>
      <c r="DB965" s="273"/>
      <c r="DC965" s="273"/>
      <c r="DD965" s="273"/>
    </row>
    <row r="966" spans="1:108" s="136" customFormat="1" ht="22.5" customHeight="1">
      <c r="A966" s="43">
        <v>103</v>
      </c>
      <c r="B966" s="136">
        <v>28</v>
      </c>
      <c r="C966" s="323" t="s">
        <v>7177</v>
      </c>
      <c r="D966" s="322" t="s">
        <v>7172</v>
      </c>
      <c r="E966" s="324" t="s">
        <v>7178</v>
      </c>
      <c r="F966" s="324" t="s">
        <v>7179</v>
      </c>
      <c r="G966" s="180"/>
      <c r="H966" s="325">
        <v>50200</v>
      </c>
      <c r="I966" s="180">
        <v>0</v>
      </c>
      <c r="J966" s="374">
        <v>0</v>
      </c>
      <c r="K966" s="311" t="s">
        <v>7175</v>
      </c>
      <c r="L966" s="326" t="s">
        <v>7180</v>
      </c>
      <c r="M966" s="180"/>
      <c r="N966" s="273"/>
      <c r="O966" s="273"/>
      <c r="P966" s="273"/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  <c r="AA966" s="273"/>
      <c r="AB966" s="273"/>
      <c r="AC966" s="273"/>
      <c r="AD966" s="273"/>
      <c r="AE966" s="273"/>
      <c r="AF966" s="273"/>
      <c r="AG966" s="273"/>
      <c r="AH966" s="273"/>
      <c r="AI966" s="273"/>
      <c r="AJ966" s="273"/>
      <c r="AK966" s="273"/>
      <c r="AL966" s="273"/>
      <c r="AM966" s="273"/>
      <c r="AN966" s="273"/>
      <c r="AO966" s="273"/>
      <c r="AP966" s="273"/>
      <c r="AQ966" s="273"/>
      <c r="AR966" s="273"/>
      <c r="AS966" s="273"/>
      <c r="AT966" s="273"/>
      <c r="AU966" s="273"/>
      <c r="AV966" s="273"/>
      <c r="AW966" s="273"/>
      <c r="AX966" s="273"/>
      <c r="AY966" s="273"/>
      <c r="AZ966" s="273"/>
      <c r="BA966" s="273"/>
      <c r="BB966" s="273"/>
      <c r="BC966" s="273"/>
      <c r="BD966" s="273"/>
      <c r="BE966" s="273"/>
      <c r="BF966" s="273"/>
      <c r="BG966" s="273"/>
      <c r="BH966" s="273"/>
      <c r="BI966" s="273"/>
      <c r="BJ966" s="273"/>
      <c r="BK966" s="273"/>
      <c r="BL966" s="273"/>
      <c r="BM966" s="273"/>
      <c r="BN966" s="273"/>
      <c r="BO966" s="273"/>
      <c r="BP966" s="273"/>
      <c r="BQ966" s="273"/>
      <c r="BR966" s="273"/>
      <c r="BS966" s="273"/>
      <c r="BT966" s="273"/>
      <c r="BU966" s="273"/>
      <c r="BV966" s="273"/>
      <c r="BW966" s="273"/>
      <c r="BX966" s="273"/>
      <c r="BY966" s="273"/>
      <c r="BZ966" s="273"/>
      <c r="CA966" s="273"/>
      <c r="CB966" s="273"/>
      <c r="CC966" s="273"/>
      <c r="CD966" s="273"/>
      <c r="CE966" s="273"/>
      <c r="CF966" s="273"/>
      <c r="CG966" s="273"/>
      <c r="CH966" s="273"/>
      <c r="CI966" s="273"/>
      <c r="CJ966" s="273"/>
      <c r="CK966" s="273"/>
      <c r="CL966" s="273"/>
      <c r="CM966" s="273"/>
      <c r="CN966" s="273"/>
      <c r="CO966" s="273"/>
      <c r="CP966" s="273"/>
      <c r="CQ966" s="273"/>
      <c r="CR966" s="273"/>
      <c r="CS966" s="273"/>
      <c r="CT966" s="273"/>
      <c r="CU966" s="273"/>
      <c r="CV966" s="273"/>
      <c r="CW966" s="273"/>
      <c r="CX966" s="273"/>
      <c r="CY966" s="273"/>
      <c r="CZ966" s="273"/>
      <c r="DA966" s="273"/>
      <c r="DB966" s="273"/>
      <c r="DC966" s="273"/>
      <c r="DD966" s="273"/>
    </row>
    <row r="967" spans="1:108" s="136" customFormat="1" ht="22.5" customHeight="1">
      <c r="A967" s="43">
        <v>104</v>
      </c>
      <c r="B967" s="136">
        <v>29</v>
      </c>
      <c r="C967" s="323" t="s">
        <v>7181</v>
      </c>
      <c r="D967" s="322" t="s">
        <v>7172</v>
      </c>
      <c r="E967" s="324" t="s">
        <v>7182</v>
      </c>
      <c r="F967" s="324" t="s">
        <v>7183</v>
      </c>
      <c r="G967" s="180"/>
      <c r="H967" s="325">
        <v>23690</v>
      </c>
      <c r="I967" s="180">
        <v>0</v>
      </c>
      <c r="J967" s="374">
        <v>0</v>
      </c>
      <c r="K967" s="311" t="s">
        <v>7175</v>
      </c>
      <c r="L967" s="326" t="s">
        <v>7184</v>
      </c>
      <c r="M967" s="180"/>
      <c r="N967" s="273"/>
      <c r="O967" s="273"/>
      <c r="P967" s="273"/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  <c r="AA967" s="273"/>
      <c r="AB967" s="273"/>
      <c r="AC967" s="273"/>
      <c r="AD967" s="273"/>
      <c r="AE967" s="273"/>
      <c r="AF967" s="273"/>
      <c r="AG967" s="273"/>
      <c r="AH967" s="273"/>
      <c r="AI967" s="273"/>
      <c r="AJ967" s="273"/>
      <c r="AK967" s="273"/>
      <c r="AL967" s="273"/>
      <c r="AM967" s="273"/>
      <c r="AN967" s="273"/>
      <c r="AO967" s="273"/>
      <c r="AP967" s="273"/>
      <c r="AQ967" s="273"/>
      <c r="AR967" s="273"/>
      <c r="AS967" s="273"/>
      <c r="AT967" s="273"/>
      <c r="AU967" s="273"/>
      <c r="AV967" s="273"/>
      <c r="AW967" s="273"/>
      <c r="AX967" s="273"/>
      <c r="AY967" s="273"/>
      <c r="AZ967" s="273"/>
      <c r="BA967" s="273"/>
      <c r="BB967" s="273"/>
      <c r="BC967" s="273"/>
      <c r="BD967" s="273"/>
      <c r="BE967" s="273"/>
      <c r="BF967" s="273"/>
      <c r="BG967" s="273"/>
      <c r="BH967" s="273"/>
      <c r="BI967" s="273"/>
      <c r="BJ967" s="273"/>
      <c r="BK967" s="273"/>
      <c r="BL967" s="273"/>
      <c r="BM967" s="273"/>
      <c r="BN967" s="273"/>
      <c r="BO967" s="273"/>
      <c r="BP967" s="273"/>
      <c r="BQ967" s="273"/>
      <c r="BR967" s="273"/>
      <c r="BS967" s="273"/>
      <c r="BT967" s="273"/>
      <c r="BU967" s="273"/>
      <c r="BV967" s="273"/>
      <c r="BW967" s="273"/>
      <c r="BX967" s="273"/>
      <c r="BY967" s="273"/>
      <c r="BZ967" s="273"/>
      <c r="CA967" s="273"/>
      <c r="CB967" s="273"/>
      <c r="CC967" s="273"/>
      <c r="CD967" s="273"/>
      <c r="CE967" s="273"/>
      <c r="CF967" s="273"/>
      <c r="CG967" s="273"/>
      <c r="CH967" s="273"/>
      <c r="CI967" s="273"/>
      <c r="CJ967" s="273"/>
      <c r="CK967" s="273"/>
      <c r="CL967" s="273"/>
      <c r="CM967" s="273"/>
      <c r="CN967" s="273"/>
      <c r="CO967" s="273"/>
      <c r="CP967" s="273"/>
      <c r="CQ967" s="273"/>
      <c r="CR967" s="273"/>
      <c r="CS967" s="273"/>
      <c r="CT967" s="273"/>
      <c r="CU967" s="273"/>
      <c r="CV967" s="273"/>
      <c r="CW967" s="273"/>
      <c r="CX967" s="273"/>
      <c r="CY967" s="273"/>
      <c r="CZ967" s="273"/>
      <c r="DA967" s="273"/>
      <c r="DB967" s="273"/>
      <c r="DC967" s="273"/>
      <c r="DD967" s="273"/>
    </row>
    <row r="968" spans="1:108" s="136" customFormat="1" ht="22.5" customHeight="1">
      <c r="A968" s="43">
        <v>105</v>
      </c>
      <c r="B968" s="136">
        <v>30</v>
      </c>
      <c r="C968" s="180" t="s">
        <v>7185</v>
      </c>
      <c r="D968" s="180" t="s">
        <v>7172</v>
      </c>
      <c r="E968" s="180" t="s">
        <v>7178</v>
      </c>
      <c r="F968" s="180" t="s">
        <v>7186</v>
      </c>
      <c r="G968" s="180"/>
      <c r="H968" s="325">
        <v>6604</v>
      </c>
      <c r="I968" s="180">
        <v>0</v>
      </c>
      <c r="J968" s="374">
        <v>0</v>
      </c>
      <c r="K968" s="311" t="s">
        <v>4773</v>
      </c>
      <c r="L968" s="326" t="s">
        <v>7187</v>
      </c>
      <c r="M968" s="180"/>
      <c r="N968" s="273"/>
      <c r="O968" s="273"/>
      <c r="P968" s="273"/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  <c r="AA968" s="273"/>
      <c r="AB968" s="273"/>
      <c r="AC968" s="273"/>
      <c r="AD968" s="273"/>
      <c r="AE968" s="273"/>
      <c r="AF968" s="273"/>
      <c r="AG968" s="273"/>
      <c r="AH968" s="273"/>
      <c r="AI968" s="273"/>
      <c r="AJ968" s="273"/>
      <c r="AK968" s="273"/>
      <c r="AL968" s="273"/>
      <c r="AM968" s="273"/>
      <c r="AN968" s="273"/>
      <c r="AO968" s="273"/>
      <c r="AP968" s="273"/>
      <c r="AQ968" s="273"/>
      <c r="AR968" s="273"/>
      <c r="AS968" s="273"/>
      <c r="AT968" s="273"/>
      <c r="AU968" s="273"/>
      <c r="AV968" s="273"/>
      <c r="AW968" s="273"/>
      <c r="AX968" s="273"/>
      <c r="AY968" s="273"/>
      <c r="AZ968" s="273"/>
      <c r="BA968" s="273"/>
      <c r="BB968" s="273"/>
      <c r="BC968" s="273"/>
      <c r="BD968" s="273"/>
      <c r="BE968" s="273"/>
      <c r="BF968" s="273"/>
      <c r="BG968" s="273"/>
      <c r="BH968" s="273"/>
      <c r="BI968" s="273"/>
      <c r="BJ968" s="273"/>
      <c r="BK968" s="273"/>
      <c r="BL968" s="273"/>
      <c r="BM968" s="273"/>
      <c r="BN968" s="273"/>
      <c r="BO968" s="273"/>
      <c r="BP968" s="273"/>
      <c r="BQ968" s="273"/>
      <c r="BR968" s="273"/>
      <c r="BS968" s="273"/>
      <c r="BT968" s="273"/>
      <c r="BU968" s="273"/>
      <c r="BV968" s="273"/>
      <c r="BW968" s="273"/>
      <c r="BX968" s="273"/>
      <c r="BY968" s="273"/>
      <c r="BZ968" s="273"/>
      <c r="CA968" s="273"/>
      <c r="CB968" s="273"/>
      <c r="CC968" s="273"/>
      <c r="CD968" s="273"/>
      <c r="CE968" s="273"/>
      <c r="CF968" s="273"/>
      <c r="CG968" s="273"/>
      <c r="CH968" s="273"/>
      <c r="CI968" s="273"/>
      <c r="CJ968" s="273"/>
      <c r="CK968" s="273"/>
      <c r="CL968" s="273"/>
      <c r="CM968" s="273"/>
      <c r="CN968" s="273"/>
      <c r="CO968" s="273"/>
      <c r="CP968" s="273"/>
      <c r="CQ968" s="273"/>
      <c r="CR968" s="273"/>
      <c r="CS968" s="273"/>
      <c r="CT968" s="273"/>
      <c r="CU968" s="273"/>
      <c r="CV968" s="273"/>
      <c r="CW968" s="273"/>
      <c r="CX968" s="273"/>
      <c r="CY968" s="273"/>
      <c r="CZ968" s="273"/>
      <c r="DA968" s="273"/>
      <c r="DB968" s="273"/>
      <c r="DC968" s="273"/>
      <c r="DD968" s="273"/>
    </row>
    <row r="969" spans="1:108" s="136" customFormat="1" ht="22.5" customHeight="1">
      <c r="A969" s="43">
        <v>106</v>
      </c>
      <c r="B969" s="136">
        <v>31</v>
      </c>
      <c r="C969" s="180" t="s">
        <v>7188</v>
      </c>
      <c r="D969" s="180" t="s">
        <v>7167</v>
      </c>
      <c r="E969" s="180" t="s">
        <v>7189</v>
      </c>
      <c r="F969" s="180" t="s">
        <v>7190</v>
      </c>
      <c r="G969" s="180"/>
      <c r="H969" s="325">
        <v>1200</v>
      </c>
      <c r="I969" s="180">
        <v>0</v>
      </c>
      <c r="J969" s="374">
        <v>0</v>
      </c>
      <c r="K969" s="311" t="s">
        <v>4773</v>
      </c>
      <c r="L969" s="326" t="s">
        <v>7191</v>
      </c>
      <c r="M969" s="180"/>
      <c r="N969" s="273"/>
      <c r="O969" s="273"/>
      <c r="P969" s="273"/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  <c r="AA969" s="273"/>
      <c r="AB969" s="273"/>
      <c r="AC969" s="273"/>
      <c r="AD969" s="273"/>
      <c r="AE969" s="273"/>
      <c r="AF969" s="273"/>
      <c r="AG969" s="273"/>
      <c r="AH969" s="273"/>
      <c r="AI969" s="273"/>
      <c r="AJ969" s="273"/>
      <c r="AK969" s="273"/>
      <c r="AL969" s="273"/>
      <c r="AM969" s="273"/>
      <c r="AN969" s="273"/>
      <c r="AO969" s="273"/>
      <c r="AP969" s="273"/>
      <c r="AQ969" s="273"/>
      <c r="AR969" s="273"/>
      <c r="AS969" s="273"/>
      <c r="AT969" s="273"/>
      <c r="AU969" s="273"/>
      <c r="AV969" s="273"/>
      <c r="AW969" s="273"/>
      <c r="AX969" s="273"/>
      <c r="AY969" s="273"/>
      <c r="AZ969" s="273"/>
      <c r="BA969" s="273"/>
      <c r="BB969" s="273"/>
      <c r="BC969" s="273"/>
      <c r="BD969" s="273"/>
      <c r="BE969" s="273"/>
      <c r="BF969" s="273"/>
      <c r="BG969" s="273"/>
      <c r="BH969" s="273"/>
      <c r="BI969" s="273"/>
      <c r="BJ969" s="273"/>
      <c r="BK969" s="273"/>
      <c r="BL969" s="273"/>
      <c r="BM969" s="273"/>
      <c r="BN969" s="273"/>
      <c r="BO969" s="273"/>
      <c r="BP969" s="273"/>
      <c r="BQ969" s="273"/>
      <c r="BR969" s="273"/>
      <c r="BS969" s="273"/>
      <c r="BT969" s="273"/>
      <c r="BU969" s="273"/>
      <c r="BV969" s="273"/>
      <c r="BW969" s="273"/>
      <c r="BX969" s="273"/>
      <c r="BY969" s="273"/>
      <c r="BZ969" s="273"/>
      <c r="CA969" s="273"/>
      <c r="CB969" s="273"/>
      <c r="CC969" s="273"/>
      <c r="CD969" s="273"/>
      <c r="CE969" s="273"/>
      <c r="CF969" s="273"/>
      <c r="CG969" s="273"/>
      <c r="CH969" s="273"/>
      <c r="CI969" s="273"/>
      <c r="CJ969" s="273"/>
      <c r="CK969" s="273"/>
      <c r="CL969" s="273"/>
      <c r="CM969" s="273"/>
      <c r="CN969" s="273"/>
      <c r="CO969" s="273"/>
      <c r="CP969" s="273"/>
      <c r="CQ969" s="273"/>
      <c r="CR969" s="273"/>
      <c r="CS969" s="273"/>
      <c r="CT969" s="273"/>
      <c r="CU969" s="273"/>
      <c r="CV969" s="273"/>
      <c r="CW969" s="273"/>
      <c r="CX969" s="273"/>
      <c r="CY969" s="273"/>
      <c r="CZ969" s="273"/>
      <c r="DA969" s="273"/>
      <c r="DB969" s="273"/>
      <c r="DC969" s="273"/>
      <c r="DD969" s="273"/>
    </row>
    <row r="970" spans="1:108" s="136" customFormat="1" ht="22.5" customHeight="1">
      <c r="A970" s="43">
        <v>107</v>
      </c>
      <c r="B970" s="136">
        <v>1</v>
      </c>
      <c r="C970" s="136" t="s">
        <v>7192</v>
      </c>
      <c r="D970" s="136" t="s">
        <v>7193</v>
      </c>
      <c r="E970" s="136" t="s">
        <v>7194</v>
      </c>
      <c r="F970" s="299" t="s">
        <v>7195</v>
      </c>
      <c r="G970" s="43" t="s">
        <v>34</v>
      </c>
      <c r="H970" s="354">
        <v>20200</v>
      </c>
      <c r="I970" s="355">
        <v>0</v>
      </c>
      <c r="J970" s="354">
        <v>0</v>
      </c>
      <c r="K970" s="299" t="s">
        <v>6848</v>
      </c>
      <c r="L970" s="299" t="s">
        <v>7196</v>
      </c>
      <c r="N970" s="273"/>
      <c r="O970" s="273"/>
      <c r="P970" s="273"/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  <c r="AA970" s="273"/>
      <c r="AB970" s="273"/>
      <c r="AC970" s="273"/>
      <c r="AD970" s="273"/>
      <c r="AE970" s="273"/>
      <c r="AF970" s="273"/>
      <c r="AG970" s="273"/>
      <c r="AH970" s="273"/>
      <c r="AI970" s="273"/>
      <c r="AJ970" s="273"/>
      <c r="AK970" s="273"/>
      <c r="AL970" s="273"/>
      <c r="AM970" s="273"/>
      <c r="AN970" s="273"/>
      <c r="AO970" s="273"/>
      <c r="AP970" s="273"/>
      <c r="AQ970" s="273"/>
      <c r="AR970" s="273"/>
      <c r="AS970" s="273"/>
      <c r="AT970" s="273"/>
      <c r="AU970" s="273"/>
      <c r="AV970" s="273"/>
      <c r="AW970" s="273"/>
      <c r="AX970" s="273"/>
      <c r="AY970" s="273"/>
      <c r="AZ970" s="273"/>
      <c r="BA970" s="273"/>
      <c r="BB970" s="273"/>
      <c r="BC970" s="273"/>
      <c r="BD970" s="273"/>
      <c r="BE970" s="273"/>
      <c r="BF970" s="273"/>
      <c r="BG970" s="273"/>
      <c r="BH970" s="273"/>
      <c r="BI970" s="273"/>
      <c r="BJ970" s="273"/>
      <c r="BK970" s="273"/>
      <c r="BL970" s="273"/>
      <c r="BM970" s="273"/>
      <c r="BN970" s="273"/>
      <c r="BO970" s="273"/>
      <c r="BP970" s="273"/>
      <c r="BQ970" s="273"/>
      <c r="BR970" s="273"/>
      <c r="BS970" s="273"/>
      <c r="BT970" s="273"/>
      <c r="BU970" s="273"/>
      <c r="BV970" s="273"/>
      <c r="BW970" s="273"/>
      <c r="BX970" s="273"/>
      <c r="BY970" s="273"/>
      <c r="BZ970" s="273"/>
      <c r="CA970" s="273"/>
      <c r="CB970" s="273"/>
      <c r="CC970" s="273"/>
      <c r="CD970" s="273"/>
      <c r="CE970" s="273"/>
      <c r="CF970" s="273"/>
      <c r="CG970" s="273"/>
      <c r="CH970" s="273"/>
      <c r="CI970" s="273"/>
      <c r="CJ970" s="273"/>
      <c r="CK970" s="273"/>
      <c r="CL970" s="273"/>
      <c r="CM970" s="273"/>
      <c r="CN970" s="273"/>
      <c r="CO970" s="273"/>
      <c r="CP970" s="273"/>
      <c r="CQ970" s="273"/>
      <c r="CR970" s="273"/>
      <c r="CS970" s="273"/>
      <c r="CT970" s="273"/>
      <c r="CU970" s="273"/>
      <c r="CV970" s="273"/>
      <c r="CW970" s="273"/>
      <c r="CX970" s="273"/>
      <c r="CY970" s="273"/>
      <c r="CZ970" s="273"/>
      <c r="DA970" s="273"/>
      <c r="DB970" s="273"/>
      <c r="DC970" s="273"/>
      <c r="DD970" s="273"/>
    </row>
    <row r="971" spans="1:108" s="136" customFormat="1" ht="22.5" customHeight="1">
      <c r="A971" s="43">
        <v>108</v>
      </c>
      <c r="B971" s="136">
        <v>2</v>
      </c>
      <c r="C971" s="136" t="s">
        <v>7197</v>
      </c>
      <c r="D971" s="136" t="s">
        <v>7340</v>
      </c>
      <c r="E971" s="136" t="s">
        <v>7198</v>
      </c>
      <c r="F971" s="299" t="s">
        <v>7199</v>
      </c>
      <c r="G971" s="158" t="s">
        <v>34</v>
      </c>
      <c r="H971" s="354">
        <v>8275</v>
      </c>
      <c r="I971" s="136">
        <v>0</v>
      </c>
      <c r="J971" s="136">
        <v>0</v>
      </c>
      <c r="K971" s="162">
        <v>42458</v>
      </c>
      <c r="L971" s="299" t="s">
        <v>7200</v>
      </c>
      <c r="N971" s="273"/>
      <c r="O971" s="273"/>
      <c r="P971" s="273"/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  <c r="AA971" s="273"/>
      <c r="AB971" s="273"/>
      <c r="AC971" s="273"/>
      <c r="AD971" s="273"/>
      <c r="AE971" s="273"/>
      <c r="AF971" s="273"/>
      <c r="AG971" s="273"/>
      <c r="AH971" s="273"/>
      <c r="AI971" s="273"/>
      <c r="AJ971" s="273"/>
      <c r="AK971" s="273"/>
      <c r="AL971" s="273"/>
      <c r="AM971" s="273"/>
      <c r="AN971" s="273"/>
      <c r="AO971" s="273"/>
      <c r="AP971" s="273"/>
      <c r="AQ971" s="273"/>
      <c r="AR971" s="273"/>
      <c r="AS971" s="273"/>
      <c r="AT971" s="273"/>
      <c r="AU971" s="273"/>
      <c r="AV971" s="273"/>
      <c r="AW971" s="273"/>
      <c r="AX971" s="273"/>
      <c r="AY971" s="273"/>
      <c r="AZ971" s="273"/>
      <c r="BA971" s="273"/>
      <c r="BB971" s="273"/>
      <c r="BC971" s="273"/>
      <c r="BD971" s="273"/>
      <c r="BE971" s="273"/>
      <c r="BF971" s="273"/>
      <c r="BG971" s="273"/>
      <c r="BH971" s="273"/>
      <c r="BI971" s="273"/>
      <c r="BJ971" s="273"/>
      <c r="BK971" s="273"/>
      <c r="BL971" s="273"/>
      <c r="BM971" s="273"/>
      <c r="BN971" s="273"/>
      <c r="BO971" s="273"/>
      <c r="BP971" s="273"/>
      <c r="BQ971" s="273"/>
      <c r="BR971" s="273"/>
      <c r="BS971" s="273"/>
      <c r="BT971" s="273"/>
      <c r="BU971" s="273"/>
      <c r="BV971" s="273"/>
      <c r="BW971" s="273"/>
      <c r="BX971" s="273"/>
      <c r="BY971" s="273"/>
      <c r="BZ971" s="273"/>
      <c r="CA971" s="273"/>
      <c r="CB971" s="273"/>
      <c r="CC971" s="273"/>
      <c r="CD971" s="273"/>
      <c r="CE971" s="273"/>
      <c r="CF971" s="273"/>
      <c r="CG971" s="273"/>
      <c r="CH971" s="273"/>
      <c r="CI971" s="273"/>
      <c r="CJ971" s="273"/>
      <c r="CK971" s="273"/>
      <c r="CL971" s="273"/>
      <c r="CM971" s="273"/>
      <c r="CN971" s="273"/>
      <c r="CO971" s="273"/>
      <c r="CP971" s="273"/>
      <c r="CQ971" s="273"/>
      <c r="CR971" s="273"/>
      <c r="CS971" s="273"/>
      <c r="CT971" s="273"/>
      <c r="CU971" s="273"/>
      <c r="CV971" s="273"/>
      <c r="CW971" s="273"/>
      <c r="CX971" s="273"/>
      <c r="CY971" s="273"/>
      <c r="CZ971" s="273"/>
      <c r="DA971" s="273"/>
      <c r="DB971" s="273"/>
      <c r="DC971" s="273"/>
      <c r="DD971" s="273"/>
    </row>
    <row r="972" spans="1:108" s="136" customFormat="1" ht="22.5" customHeight="1">
      <c r="A972" s="43">
        <v>109</v>
      </c>
      <c r="B972" s="136">
        <v>3</v>
      </c>
      <c r="C972" s="136" t="s">
        <v>7201</v>
      </c>
      <c r="D972" s="136" t="s">
        <v>7340</v>
      </c>
      <c r="E972" s="136" t="s">
        <v>7202</v>
      </c>
      <c r="F972" s="299" t="s">
        <v>7203</v>
      </c>
      <c r="G972" s="158" t="s">
        <v>34</v>
      </c>
      <c r="H972" s="354">
        <v>10000</v>
      </c>
      <c r="I972" s="136">
        <v>0</v>
      </c>
      <c r="J972" s="136">
        <v>0</v>
      </c>
      <c r="K972" s="162">
        <v>42447</v>
      </c>
      <c r="L972" s="299" t="s">
        <v>7204</v>
      </c>
      <c r="N972" s="273"/>
      <c r="O972" s="273"/>
      <c r="P972" s="273"/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  <c r="AA972" s="273"/>
      <c r="AB972" s="273"/>
      <c r="AC972" s="273"/>
      <c r="AD972" s="273"/>
      <c r="AE972" s="273"/>
      <c r="AF972" s="273"/>
      <c r="AG972" s="273"/>
      <c r="AH972" s="273"/>
      <c r="AI972" s="273"/>
      <c r="AJ972" s="273"/>
      <c r="AK972" s="273"/>
      <c r="AL972" s="273"/>
      <c r="AM972" s="273"/>
      <c r="AN972" s="273"/>
      <c r="AO972" s="273"/>
      <c r="AP972" s="273"/>
      <c r="AQ972" s="273"/>
      <c r="AR972" s="273"/>
      <c r="AS972" s="273"/>
      <c r="AT972" s="273"/>
      <c r="AU972" s="273"/>
      <c r="AV972" s="273"/>
      <c r="AW972" s="273"/>
      <c r="AX972" s="273"/>
      <c r="AY972" s="273"/>
      <c r="AZ972" s="273"/>
      <c r="BA972" s="273"/>
      <c r="BB972" s="273"/>
      <c r="BC972" s="273"/>
      <c r="BD972" s="273"/>
      <c r="BE972" s="273"/>
      <c r="BF972" s="273"/>
      <c r="BG972" s="273"/>
      <c r="BH972" s="273"/>
      <c r="BI972" s="273"/>
      <c r="BJ972" s="273"/>
      <c r="BK972" s="273"/>
      <c r="BL972" s="273"/>
      <c r="BM972" s="273"/>
      <c r="BN972" s="273"/>
      <c r="BO972" s="273"/>
      <c r="BP972" s="273"/>
      <c r="BQ972" s="273"/>
      <c r="BR972" s="273"/>
      <c r="BS972" s="273"/>
      <c r="BT972" s="273"/>
      <c r="BU972" s="273"/>
      <c r="BV972" s="273"/>
      <c r="BW972" s="273"/>
      <c r="BX972" s="273"/>
      <c r="BY972" s="273"/>
      <c r="BZ972" s="273"/>
      <c r="CA972" s="273"/>
      <c r="CB972" s="273"/>
      <c r="CC972" s="273"/>
      <c r="CD972" s="273"/>
      <c r="CE972" s="273"/>
      <c r="CF972" s="273"/>
      <c r="CG972" s="273"/>
      <c r="CH972" s="273"/>
      <c r="CI972" s="273"/>
      <c r="CJ972" s="273"/>
      <c r="CK972" s="273"/>
      <c r="CL972" s="273"/>
      <c r="CM972" s="273"/>
      <c r="CN972" s="273"/>
      <c r="CO972" s="273"/>
      <c r="CP972" s="273"/>
      <c r="CQ972" s="273"/>
      <c r="CR972" s="273"/>
      <c r="CS972" s="273"/>
      <c r="CT972" s="273"/>
      <c r="CU972" s="273"/>
      <c r="CV972" s="273"/>
      <c r="CW972" s="273"/>
      <c r="CX972" s="273"/>
      <c r="CY972" s="273"/>
      <c r="CZ972" s="273"/>
      <c r="DA972" s="273"/>
      <c r="DB972" s="273"/>
      <c r="DC972" s="273"/>
      <c r="DD972" s="273"/>
    </row>
    <row r="973" spans="1:108" s="136" customFormat="1" ht="22.5" customHeight="1">
      <c r="A973" s="43">
        <v>110</v>
      </c>
      <c r="B973" s="136">
        <v>4</v>
      </c>
      <c r="C973" s="136" t="s">
        <v>7205</v>
      </c>
      <c r="D973" s="136" t="s">
        <v>7340</v>
      </c>
      <c r="E973" s="136" t="s">
        <v>7206</v>
      </c>
      <c r="F973" s="299" t="s">
        <v>7207</v>
      </c>
      <c r="G973" s="158" t="s">
        <v>34</v>
      </c>
      <c r="H973" s="354">
        <v>8262</v>
      </c>
      <c r="I973" s="136">
        <v>0</v>
      </c>
      <c r="J973" s="136">
        <v>0</v>
      </c>
      <c r="K973" s="162">
        <v>42447</v>
      </c>
      <c r="L973" s="299" t="s">
        <v>7208</v>
      </c>
      <c r="N973" s="273"/>
      <c r="O973" s="273"/>
      <c r="P973" s="273"/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  <c r="AA973" s="273"/>
      <c r="AB973" s="273"/>
      <c r="AC973" s="273"/>
      <c r="AD973" s="273"/>
      <c r="AE973" s="273"/>
      <c r="AF973" s="273"/>
      <c r="AG973" s="273"/>
      <c r="AH973" s="273"/>
      <c r="AI973" s="273"/>
      <c r="AJ973" s="273"/>
      <c r="AK973" s="273"/>
      <c r="AL973" s="273"/>
      <c r="AM973" s="273"/>
      <c r="AN973" s="273"/>
      <c r="AO973" s="273"/>
      <c r="AP973" s="273"/>
      <c r="AQ973" s="273"/>
      <c r="AR973" s="273"/>
      <c r="AS973" s="273"/>
      <c r="AT973" s="273"/>
      <c r="AU973" s="273"/>
      <c r="AV973" s="273"/>
      <c r="AW973" s="273"/>
      <c r="AX973" s="273"/>
      <c r="AY973" s="273"/>
      <c r="AZ973" s="273"/>
      <c r="BA973" s="273"/>
      <c r="BB973" s="273"/>
      <c r="BC973" s="273"/>
      <c r="BD973" s="273"/>
      <c r="BE973" s="273"/>
      <c r="BF973" s="273"/>
      <c r="BG973" s="273"/>
      <c r="BH973" s="273"/>
      <c r="BI973" s="273"/>
      <c r="BJ973" s="273"/>
      <c r="BK973" s="273"/>
      <c r="BL973" s="273"/>
      <c r="BM973" s="273"/>
      <c r="BN973" s="273"/>
      <c r="BO973" s="273"/>
      <c r="BP973" s="273"/>
      <c r="BQ973" s="273"/>
      <c r="BR973" s="273"/>
      <c r="BS973" s="273"/>
      <c r="BT973" s="273"/>
      <c r="BU973" s="273"/>
      <c r="BV973" s="273"/>
      <c r="BW973" s="273"/>
      <c r="BX973" s="273"/>
      <c r="BY973" s="273"/>
      <c r="BZ973" s="273"/>
      <c r="CA973" s="273"/>
      <c r="CB973" s="273"/>
      <c r="CC973" s="273"/>
      <c r="CD973" s="273"/>
      <c r="CE973" s="273"/>
      <c r="CF973" s="273"/>
      <c r="CG973" s="273"/>
      <c r="CH973" s="273"/>
      <c r="CI973" s="273"/>
      <c r="CJ973" s="273"/>
      <c r="CK973" s="273"/>
      <c r="CL973" s="273"/>
      <c r="CM973" s="273"/>
      <c r="CN973" s="273"/>
      <c r="CO973" s="273"/>
      <c r="CP973" s="273"/>
      <c r="CQ973" s="273"/>
      <c r="CR973" s="273"/>
      <c r="CS973" s="273"/>
      <c r="CT973" s="273"/>
      <c r="CU973" s="273"/>
      <c r="CV973" s="273"/>
      <c r="CW973" s="273"/>
      <c r="CX973" s="273"/>
      <c r="CY973" s="273"/>
      <c r="CZ973" s="273"/>
      <c r="DA973" s="273"/>
      <c r="DB973" s="273"/>
      <c r="DC973" s="273"/>
      <c r="DD973" s="273"/>
    </row>
    <row r="974" spans="1:108" s="136" customFormat="1" ht="22.5" customHeight="1">
      <c r="A974" s="43">
        <v>111</v>
      </c>
      <c r="B974" s="136">
        <v>5</v>
      </c>
      <c r="C974" s="136" t="s">
        <v>7209</v>
      </c>
      <c r="D974" s="136" t="s">
        <v>7340</v>
      </c>
      <c r="E974" s="136" t="s">
        <v>7210</v>
      </c>
      <c r="F974" s="299" t="s">
        <v>7211</v>
      </c>
      <c r="G974" s="158" t="s">
        <v>34</v>
      </c>
      <c r="H974" s="354">
        <v>180</v>
      </c>
      <c r="I974" s="136">
        <v>0</v>
      </c>
      <c r="J974" s="136">
        <v>0</v>
      </c>
      <c r="K974" s="162">
        <v>42447</v>
      </c>
      <c r="L974" s="299" t="s">
        <v>7212</v>
      </c>
      <c r="N974" s="273"/>
      <c r="O974" s="273"/>
      <c r="P974" s="273"/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  <c r="AA974" s="273"/>
      <c r="AB974" s="273"/>
      <c r="AC974" s="273"/>
      <c r="AD974" s="273"/>
      <c r="AE974" s="273"/>
      <c r="AF974" s="273"/>
      <c r="AG974" s="273"/>
      <c r="AH974" s="273"/>
      <c r="AI974" s="273"/>
      <c r="AJ974" s="273"/>
      <c r="AK974" s="273"/>
      <c r="AL974" s="273"/>
      <c r="AM974" s="273"/>
      <c r="AN974" s="273"/>
      <c r="AO974" s="273"/>
      <c r="AP974" s="273"/>
      <c r="AQ974" s="273"/>
      <c r="AR974" s="273"/>
      <c r="AS974" s="273"/>
      <c r="AT974" s="273"/>
      <c r="AU974" s="273"/>
      <c r="AV974" s="273"/>
      <c r="AW974" s="273"/>
      <c r="AX974" s="273"/>
      <c r="AY974" s="273"/>
      <c r="AZ974" s="273"/>
      <c r="BA974" s="273"/>
      <c r="BB974" s="273"/>
      <c r="BC974" s="273"/>
      <c r="BD974" s="273"/>
      <c r="BE974" s="273"/>
      <c r="BF974" s="273"/>
      <c r="BG974" s="273"/>
      <c r="BH974" s="273"/>
      <c r="BI974" s="273"/>
      <c r="BJ974" s="273"/>
      <c r="BK974" s="273"/>
      <c r="BL974" s="273"/>
      <c r="BM974" s="273"/>
      <c r="BN974" s="273"/>
      <c r="BO974" s="273"/>
      <c r="BP974" s="273"/>
      <c r="BQ974" s="273"/>
      <c r="BR974" s="273"/>
      <c r="BS974" s="273"/>
      <c r="BT974" s="273"/>
      <c r="BU974" s="273"/>
      <c r="BV974" s="273"/>
      <c r="BW974" s="273"/>
      <c r="BX974" s="273"/>
      <c r="BY974" s="273"/>
      <c r="BZ974" s="273"/>
      <c r="CA974" s="273"/>
      <c r="CB974" s="273"/>
      <c r="CC974" s="273"/>
      <c r="CD974" s="273"/>
      <c r="CE974" s="273"/>
      <c r="CF974" s="273"/>
      <c r="CG974" s="273"/>
      <c r="CH974" s="273"/>
      <c r="CI974" s="273"/>
      <c r="CJ974" s="273"/>
      <c r="CK974" s="273"/>
      <c r="CL974" s="273"/>
      <c r="CM974" s="273"/>
      <c r="CN974" s="273"/>
      <c r="CO974" s="273"/>
      <c r="CP974" s="273"/>
      <c r="CQ974" s="273"/>
      <c r="CR974" s="273"/>
      <c r="CS974" s="273"/>
      <c r="CT974" s="273"/>
      <c r="CU974" s="273"/>
      <c r="CV974" s="273"/>
      <c r="CW974" s="273"/>
      <c r="CX974" s="273"/>
      <c r="CY974" s="273"/>
      <c r="CZ974" s="273"/>
      <c r="DA974" s="273"/>
      <c r="DB974" s="273"/>
      <c r="DC974" s="273"/>
      <c r="DD974" s="273"/>
    </row>
    <row r="975" spans="1:108" s="136" customFormat="1" ht="22.5" customHeight="1">
      <c r="A975" s="43">
        <v>112</v>
      </c>
      <c r="B975" s="136">
        <v>6</v>
      </c>
      <c r="C975" s="136" t="s">
        <v>7213</v>
      </c>
      <c r="D975" s="136" t="s">
        <v>7214</v>
      </c>
      <c r="E975" s="136" t="s">
        <v>7215</v>
      </c>
      <c r="F975" s="299" t="s">
        <v>7216</v>
      </c>
      <c r="G975" s="158" t="s">
        <v>34</v>
      </c>
      <c r="H975" s="354">
        <v>9000</v>
      </c>
      <c r="I975" s="180">
        <v>0</v>
      </c>
      <c r="J975" s="180">
        <v>0</v>
      </c>
      <c r="K975" s="162">
        <v>42452</v>
      </c>
      <c r="L975" s="299" t="s">
        <v>7217</v>
      </c>
      <c r="M975" s="180"/>
      <c r="N975" s="273"/>
      <c r="O975" s="273"/>
      <c r="P975" s="273"/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  <c r="AA975" s="273"/>
      <c r="AB975" s="273"/>
      <c r="AC975" s="273"/>
      <c r="AD975" s="273"/>
      <c r="AE975" s="273"/>
      <c r="AF975" s="273"/>
      <c r="AG975" s="273"/>
      <c r="AH975" s="273"/>
      <c r="AI975" s="273"/>
      <c r="AJ975" s="273"/>
      <c r="AK975" s="273"/>
      <c r="AL975" s="273"/>
      <c r="AM975" s="273"/>
      <c r="AN975" s="273"/>
      <c r="AO975" s="273"/>
      <c r="AP975" s="273"/>
      <c r="AQ975" s="273"/>
      <c r="AR975" s="273"/>
      <c r="AS975" s="273"/>
      <c r="AT975" s="273"/>
      <c r="AU975" s="273"/>
      <c r="AV975" s="273"/>
      <c r="AW975" s="273"/>
      <c r="AX975" s="273"/>
      <c r="AY975" s="273"/>
      <c r="AZ975" s="273"/>
      <c r="BA975" s="273"/>
      <c r="BB975" s="273"/>
      <c r="BC975" s="273"/>
      <c r="BD975" s="273"/>
      <c r="BE975" s="273"/>
      <c r="BF975" s="273"/>
      <c r="BG975" s="273"/>
      <c r="BH975" s="273"/>
      <c r="BI975" s="273"/>
      <c r="BJ975" s="273"/>
      <c r="BK975" s="273"/>
      <c r="BL975" s="273"/>
      <c r="BM975" s="273"/>
      <c r="BN975" s="273"/>
      <c r="BO975" s="273"/>
      <c r="BP975" s="273"/>
      <c r="BQ975" s="273"/>
      <c r="BR975" s="273"/>
      <c r="BS975" s="273"/>
      <c r="BT975" s="273"/>
      <c r="BU975" s="273"/>
      <c r="BV975" s="273"/>
      <c r="BW975" s="273"/>
      <c r="BX975" s="273"/>
      <c r="BY975" s="273"/>
      <c r="BZ975" s="273"/>
      <c r="CA975" s="273"/>
      <c r="CB975" s="273"/>
      <c r="CC975" s="273"/>
      <c r="CD975" s="273"/>
      <c r="CE975" s="273"/>
      <c r="CF975" s="273"/>
      <c r="CG975" s="273"/>
      <c r="CH975" s="273"/>
      <c r="CI975" s="273"/>
      <c r="CJ975" s="273"/>
      <c r="CK975" s="273"/>
      <c r="CL975" s="273"/>
      <c r="CM975" s="273"/>
      <c r="CN975" s="273"/>
      <c r="CO975" s="273"/>
      <c r="CP975" s="273"/>
      <c r="CQ975" s="273"/>
      <c r="CR975" s="273"/>
      <c r="CS975" s="273"/>
      <c r="CT975" s="273"/>
      <c r="CU975" s="273"/>
      <c r="CV975" s="273"/>
      <c r="CW975" s="273"/>
      <c r="CX975" s="273"/>
      <c r="CY975" s="273"/>
      <c r="CZ975" s="273"/>
      <c r="DA975" s="273"/>
      <c r="DB975" s="273"/>
      <c r="DC975" s="273"/>
      <c r="DD975" s="273"/>
    </row>
    <row r="976" spans="1:108" s="136" customFormat="1" ht="22.5" customHeight="1">
      <c r="A976" s="43">
        <v>113</v>
      </c>
      <c r="B976" s="136">
        <v>7</v>
      </c>
      <c r="C976" s="136" t="s">
        <v>7218</v>
      </c>
      <c r="D976" s="136" t="s">
        <v>7219</v>
      </c>
      <c r="E976" s="136" t="s">
        <v>7220</v>
      </c>
      <c r="F976" s="299" t="s">
        <v>7221</v>
      </c>
      <c r="G976" s="158" t="s">
        <v>34</v>
      </c>
      <c r="H976" s="354">
        <v>8020</v>
      </c>
      <c r="I976" s="180">
        <v>0</v>
      </c>
      <c r="J976" s="180">
        <v>0</v>
      </c>
      <c r="K976" s="162">
        <v>42457</v>
      </c>
      <c r="L976" s="299" t="s">
        <v>7222</v>
      </c>
      <c r="M976" s="180"/>
      <c r="N976" s="273"/>
      <c r="O976" s="273"/>
      <c r="P976" s="273"/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  <c r="AA976" s="273"/>
      <c r="AB976" s="273"/>
      <c r="AC976" s="273"/>
      <c r="AD976" s="273"/>
      <c r="AE976" s="273"/>
      <c r="AF976" s="273"/>
      <c r="AG976" s="273"/>
      <c r="AH976" s="273"/>
      <c r="AI976" s="273"/>
      <c r="AJ976" s="273"/>
      <c r="AK976" s="273"/>
      <c r="AL976" s="273"/>
      <c r="AM976" s="273"/>
      <c r="AN976" s="273"/>
      <c r="AO976" s="273"/>
      <c r="AP976" s="273"/>
      <c r="AQ976" s="273"/>
      <c r="AR976" s="273"/>
      <c r="AS976" s="273"/>
      <c r="AT976" s="273"/>
      <c r="AU976" s="273"/>
      <c r="AV976" s="273"/>
      <c r="AW976" s="273"/>
      <c r="AX976" s="273"/>
      <c r="AY976" s="273"/>
      <c r="AZ976" s="273"/>
      <c r="BA976" s="273"/>
      <c r="BB976" s="273"/>
      <c r="BC976" s="273"/>
      <c r="BD976" s="273"/>
      <c r="BE976" s="273"/>
      <c r="BF976" s="273"/>
      <c r="BG976" s="273"/>
      <c r="BH976" s="273"/>
      <c r="BI976" s="273"/>
      <c r="BJ976" s="273"/>
      <c r="BK976" s="273"/>
      <c r="BL976" s="273"/>
      <c r="BM976" s="273"/>
      <c r="BN976" s="273"/>
      <c r="BO976" s="273"/>
      <c r="BP976" s="273"/>
      <c r="BQ976" s="273"/>
      <c r="BR976" s="273"/>
      <c r="BS976" s="273"/>
      <c r="BT976" s="273"/>
      <c r="BU976" s="273"/>
      <c r="BV976" s="273"/>
      <c r="BW976" s="273"/>
      <c r="BX976" s="273"/>
      <c r="BY976" s="273"/>
      <c r="BZ976" s="273"/>
      <c r="CA976" s="273"/>
      <c r="CB976" s="273"/>
      <c r="CC976" s="273"/>
      <c r="CD976" s="273"/>
      <c r="CE976" s="273"/>
      <c r="CF976" s="273"/>
      <c r="CG976" s="273"/>
      <c r="CH976" s="273"/>
      <c r="CI976" s="273"/>
      <c r="CJ976" s="273"/>
      <c r="CK976" s="273"/>
      <c r="CL976" s="273"/>
      <c r="CM976" s="273"/>
      <c r="CN976" s="273"/>
      <c r="CO976" s="273"/>
      <c r="CP976" s="273"/>
      <c r="CQ976" s="273"/>
      <c r="CR976" s="273"/>
      <c r="CS976" s="273"/>
      <c r="CT976" s="273"/>
      <c r="CU976" s="273"/>
      <c r="CV976" s="273"/>
      <c r="CW976" s="273"/>
      <c r="CX976" s="273"/>
      <c r="CY976" s="273"/>
      <c r="CZ976" s="273"/>
      <c r="DA976" s="273"/>
      <c r="DB976" s="273"/>
      <c r="DC976" s="273"/>
      <c r="DD976" s="273"/>
    </row>
    <row r="977" spans="1:108" s="136" customFormat="1" ht="22.5" customHeight="1">
      <c r="A977" s="43">
        <v>114</v>
      </c>
      <c r="B977" s="136">
        <v>8</v>
      </c>
      <c r="C977" s="136" t="s">
        <v>7223</v>
      </c>
      <c r="D977" s="136" t="s">
        <v>7219</v>
      </c>
      <c r="E977" s="376" t="s">
        <v>7224</v>
      </c>
      <c r="F977" s="299" t="s">
        <v>7225</v>
      </c>
      <c r="G977" s="158" t="s">
        <v>34</v>
      </c>
      <c r="H977" s="354">
        <v>4910</v>
      </c>
      <c r="I977" s="180">
        <v>0</v>
      </c>
      <c r="J977" s="180">
        <v>0</v>
      </c>
      <c r="K977" s="162">
        <v>42136</v>
      </c>
      <c r="L977" s="299" t="s">
        <v>7226</v>
      </c>
      <c r="M977" s="180"/>
      <c r="N977" s="273"/>
      <c r="O977" s="273"/>
      <c r="P977" s="273"/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  <c r="AA977" s="273"/>
      <c r="AB977" s="273"/>
      <c r="AC977" s="273"/>
      <c r="AD977" s="273"/>
      <c r="AE977" s="273"/>
      <c r="AF977" s="273"/>
      <c r="AG977" s="273"/>
      <c r="AH977" s="273"/>
      <c r="AI977" s="273"/>
      <c r="AJ977" s="273"/>
      <c r="AK977" s="273"/>
      <c r="AL977" s="273"/>
      <c r="AM977" s="273"/>
      <c r="AN977" s="273"/>
      <c r="AO977" s="273"/>
      <c r="AP977" s="273"/>
      <c r="AQ977" s="273"/>
      <c r="AR977" s="273"/>
      <c r="AS977" s="273"/>
      <c r="AT977" s="273"/>
      <c r="AU977" s="273"/>
      <c r="AV977" s="273"/>
      <c r="AW977" s="273"/>
      <c r="AX977" s="273"/>
      <c r="AY977" s="273"/>
      <c r="AZ977" s="273"/>
      <c r="BA977" s="273"/>
      <c r="BB977" s="273"/>
      <c r="BC977" s="273"/>
      <c r="BD977" s="273"/>
      <c r="BE977" s="273"/>
      <c r="BF977" s="273"/>
      <c r="BG977" s="273"/>
      <c r="BH977" s="273"/>
      <c r="BI977" s="273"/>
      <c r="BJ977" s="273"/>
      <c r="BK977" s="273"/>
      <c r="BL977" s="273"/>
      <c r="BM977" s="273"/>
      <c r="BN977" s="273"/>
      <c r="BO977" s="273"/>
      <c r="BP977" s="273"/>
      <c r="BQ977" s="273"/>
      <c r="BR977" s="273"/>
      <c r="BS977" s="273"/>
      <c r="BT977" s="273"/>
      <c r="BU977" s="273"/>
      <c r="BV977" s="273"/>
      <c r="BW977" s="273"/>
      <c r="BX977" s="273"/>
      <c r="BY977" s="273"/>
      <c r="BZ977" s="273"/>
      <c r="CA977" s="273"/>
      <c r="CB977" s="273"/>
      <c r="CC977" s="273"/>
      <c r="CD977" s="273"/>
      <c r="CE977" s="273"/>
      <c r="CF977" s="273"/>
      <c r="CG977" s="273"/>
      <c r="CH977" s="273"/>
      <c r="CI977" s="273"/>
      <c r="CJ977" s="273"/>
      <c r="CK977" s="273"/>
      <c r="CL977" s="273"/>
      <c r="CM977" s="273"/>
      <c r="CN977" s="273"/>
      <c r="CO977" s="273"/>
      <c r="CP977" s="273"/>
      <c r="CQ977" s="273"/>
      <c r="CR977" s="273"/>
      <c r="CS977" s="273"/>
      <c r="CT977" s="273"/>
      <c r="CU977" s="273"/>
      <c r="CV977" s="273"/>
      <c r="CW977" s="273"/>
      <c r="CX977" s="273"/>
      <c r="CY977" s="273"/>
      <c r="CZ977" s="273"/>
      <c r="DA977" s="273"/>
      <c r="DB977" s="273"/>
      <c r="DC977" s="273"/>
      <c r="DD977" s="273"/>
    </row>
    <row r="978" spans="1:108" s="160" customFormat="1" ht="22.5" customHeight="1">
      <c r="A978" s="43">
        <v>115</v>
      </c>
      <c r="B978" s="136">
        <v>9</v>
      </c>
      <c r="C978" s="136" t="s">
        <v>7227</v>
      </c>
      <c r="D978" s="136" t="s">
        <v>7219</v>
      </c>
      <c r="E978" s="376" t="s">
        <v>7228</v>
      </c>
      <c r="F978" s="299" t="s">
        <v>7229</v>
      </c>
      <c r="G978" s="158" t="s">
        <v>34</v>
      </c>
      <c r="H978" s="354">
        <v>130755</v>
      </c>
      <c r="I978" s="180">
        <v>0</v>
      </c>
      <c r="J978" s="180">
        <v>0</v>
      </c>
      <c r="K978" s="162">
        <v>42457</v>
      </c>
      <c r="L978" s="299" t="s">
        <v>7230</v>
      </c>
      <c r="M978" s="180"/>
      <c r="N978" s="273"/>
      <c r="O978" s="273"/>
      <c r="P978" s="273"/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  <c r="AA978" s="273"/>
      <c r="AB978" s="273"/>
      <c r="AC978" s="273"/>
      <c r="AD978" s="273"/>
      <c r="AE978" s="273"/>
      <c r="AF978" s="273"/>
      <c r="AG978" s="273"/>
      <c r="AH978" s="273"/>
      <c r="AI978" s="273"/>
      <c r="AJ978" s="273"/>
      <c r="AK978" s="273"/>
      <c r="AL978" s="273"/>
      <c r="AM978" s="273"/>
      <c r="AN978" s="273"/>
      <c r="AO978" s="273"/>
      <c r="AP978" s="273"/>
      <c r="AQ978" s="273"/>
      <c r="AR978" s="273"/>
      <c r="AS978" s="273"/>
      <c r="AT978" s="273"/>
      <c r="AU978" s="273"/>
      <c r="AV978" s="273"/>
      <c r="AW978" s="273"/>
      <c r="AX978" s="273"/>
      <c r="AY978" s="273"/>
      <c r="AZ978" s="273"/>
      <c r="BA978" s="273"/>
      <c r="BB978" s="273"/>
      <c r="BC978" s="273"/>
      <c r="BD978" s="273"/>
      <c r="BE978" s="273"/>
      <c r="BF978" s="273"/>
      <c r="BG978" s="273"/>
      <c r="BH978" s="273"/>
      <c r="BI978" s="273"/>
      <c r="BJ978" s="273"/>
      <c r="BK978" s="273"/>
      <c r="BL978" s="273"/>
      <c r="BM978" s="273"/>
      <c r="BN978" s="273"/>
      <c r="BO978" s="273"/>
      <c r="BP978" s="273"/>
      <c r="BQ978" s="273"/>
      <c r="BR978" s="273"/>
      <c r="BS978" s="273"/>
      <c r="BT978" s="273"/>
      <c r="BU978" s="273"/>
      <c r="BV978" s="273"/>
      <c r="BW978" s="273"/>
      <c r="BX978" s="273"/>
      <c r="BY978" s="273"/>
      <c r="BZ978" s="273"/>
      <c r="CA978" s="273"/>
      <c r="CB978" s="273"/>
      <c r="CC978" s="273"/>
      <c r="CD978" s="273"/>
      <c r="CE978" s="273"/>
      <c r="CF978" s="273"/>
      <c r="CG978" s="273"/>
      <c r="CH978" s="273"/>
      <c r="CI978" s="273"/>
      <c r="CJ978" s="273"/>
      <c r="CK978" s="273"/>
      <c r="CL978" s="273"/>
      <c r="CM978" s="273"/>
      <c r="CN978" s="273"/>
      <c r="CO978" s="273"/>
      <c r="CP978" s="273"/>
      <c r="CQ978" s="273"/>
      <c r="CR978" s="273"/>
      <c r="CS978" s="273"/>
      <c r="CT978" s="273"/>
      <c r="CU978" s="273"/>
      <c r="CV978" s="273"/>
      <c r="CW978" s="273"/>
      <c r="CX978" s="273"/>
      <c r="CY978" s="273"/>
      <c r="CZ978" s="273"/>
      <c r="DA978" s="273"/>
      <c r="DB978" s="273"/>
      <c r="DC978" s="273"/>
      <c r="DD978" s="273"/>
    </row>
    <row r="979" spans="1:108" s="160" customFormat="1" ht="22.5" customHeight="1">
      <c r="A979" s="43">
        <v>116</v>
      </c>
      <c r="B979" s="136">
        <v>10</v>
      </c>
      <c r="C979" s="136" t="s">
        <v>7231</v>
      </c>
      <c r="D979" s="136" t="s">
        <v>7219</v>
      </c>
      <c r="E979" s="136" t="s">
        <v>7232</v>
      </c>
      <c r="F979" s="299" t="s">
        <v>7233</v>
      </c>
      <c r="G979" s="158" t="s">
        <v>34</v>
      </c>
      <c r="H979" s="354">
        <v>15280</v>
      </c>
      <c r="I979" s="180">
        <v>0</v>
      </c>
      <c r="J979" s="180">
        <v>0</v>
      </c>
      <c r="K979" s="162">
        <v>42457</v>
      </c>
      <c r="L979" s="299" t="s">
        <v>7234</v>
      </c>
      <c r="M979" s="180"/>
      <c r="N979" s="273"/>
      <c r="O979" s="273"/>
      <c r="P979" s="273"/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  <c r="AA979" s="273"/>
      <c r="AB979" s="273"/>
      <c r="AC979" s="273"/>
      <c r="AD979" s="273"/>
      <c r="AE979" s="273"/>
      <c r="AF979" s="273"/>
      <c r="AG979" s="273"/>
      <c r="AH979" s="273"/>
      <c r="AI979" s="273"/>
      <c r="AJ979" s="273"/>
      <c r="AK979" s="273"/>
      <c r="AL979" s="273"/>
      <c r="AM979" s="273"/>
      <c r="AN979" s="273"/>
      <c r="AO979" s="273"/>
      <c r="AP979" s="273"/>
      <c r="AQ979" s="273"/>
      <c r="AR979" s="273"/>
      <c r="AS979" s="273"/>
      <c r="AT979" s="273"/>
      <c r="AU979" s="273"/>
      <c r="AV979" s="273"/>
      <c r="AW979" s="273"/>
      <c r="AX979" s="273"/>
      <c r="AY979" s="273"/>
      <c r="AZ979" s="273"/>
      <c r="BA979" s="273"/>
      <c r="BB979" s="273"/>
      <c r="BC979" s="273"/>
      <c r="BD979" s="273"/>
      <c r="BE979" s="273"/>
      <c r="BF979" s="273"/>
      <c r="BG979" s="273"/>
      <c r="BH979" s="273"/>
      <c r="BI979" s="273"/>
      <c r="BJ979" s="273"/>
      <c r="BK979" s="273"/>
      <c r="BL979" s="273"/>
      <c r="BM979" s="273"/>
      <c r="BN979" s="273"/>
      <c r="BO979" s="273"/>
      <c r="BP979" s="273"/>
      <c r="BQ979" s="273"/>
      <c r="BR979" s="273"/>
      <c r="BS979" s="273"/>
      <c r="BT979" s="273"/>
      <c r="BU979" s="273"/>
      <c r="BV979" s="273"/>
      <c r="BW979" s="273"/>
      <c r="BX979" s="273"/>
      <c r="BY979" s="273"/>
      <c r="BZ979" s="273"/>
      <c r="CA979" s="273"/>
      <c r="CB979" s="273"/>
      <c r="CC979" s="273"/>
      <c r="CD979" s="273"/>
      <c r="CE979" s="273"/>
      <c r="CF979" s="273"/>
      <c r="CG979" s="273"/>
      <c r="CH979" s="273"/>
      <c r="CI979" s="273"/>
      <c r="CJ979" s="273"/>
      <c r="CK979" s="273"/>
      <c r="CL979" s="273"/>
      <c r="CM979" s="273"/>
      <c r="CN979" s="273"/>
      <c r="CO979" s="273"/>
      <c r="CP979" s="273"/>
      <c r="CQ979" s="273"/>
      <c r="CR979" s="273"/>
      <c r="CS979" s="273"/>
      <c r="CT979" s="273"/>
      <c r="CU979" s="273"/>
      <c r="CV979" s="273"/>
      <c r="CW979" s="273"/>
      <c r="CX979" s="273"/>
      <c r="CY979" s="273"/>
      <c r="CZ979" s="273"/>
      <c r="DA979" s="273"/>
      <c r="DB979" s="273"/>
      <c r="DC979" s="273"/>
      <c r="DD979" s="273"/>
    </row>
    <row r="980" spans="1:108" s="136" customFormat="1" ht="22.5" customHeight="1">
      <c r="A980" s="43">
        <v>117</v>
      </c>
      <c r="B980" s="136">
        <v>11</v>
      </c>
      <c r="C980" s="136" t="s">
        <v>7235</v>
      </c>
      <c r="D980" s="136" t="s">
        <v>7219</v>
      </c>
      <c r="E980" s="136" t="s">
        <v>7236</v>
      </c>
      <c r="F980" s="299" t="s">
        <v>7237</v>
      </c>
      <c r="G980" s="158" t="s">
        <v>34</v>
      </c>
      <c r="H980" s="354">
        <v>3030</v>
      </c>
      <c r="I980" s="180">
        <v>0</v>
      </c>
      <c r="J980" s="180">
        <v>0</v>
      </c>
      <c r="K980" s="162">
        <v>42457</v>
      </c>
      <c r="L980" s="299" t="s">
        <v>7238</v>
      </c>
      <c r="M980" s="180"/>
      <c r="N980" s="273"/>
      <c r="O980" s="273"/>
      <c r="P980" s="273"/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  <c r="AA980" s="273"/>
      <c r="AB980" s="273"/>
      <c r="AC980" s="273"/>
      <c r="AD980" s="273"/>
      <c r="AE980" s="273"/>
      <c r="AF980" s="273"/>
      <c r="AG980" s="273"/>
      <c r="AH980" s="273"/>
      <c r="AI980" s="273"/>
      <c r="AJ980" s="273"/>
      <c r="AK980" s="273"/>
      <c r="AL980" s="273"/>
      <c r="AM980" s="273"/>
      <c r="AN980" s="273"/>
      <c r="AO980" s="273"/>
      <c r="AP980" s="273"/>
      <c r="AQ980" s="273"/>
      <c r="AR980" s="273"/>
      <c r="AS980" s="273"/>
      <c r="AT980" s="273"/>
      <c r="AU980" s="273"/>
      <c r="AV980" s="273"/>
      <c r="AW980" s="273"/>
      <c r="AX980" s="273"/>
      <c r="AY980" s="273"/>
      <c r="AZ980" s="273"/>
      <c r="BA980" s="273"/>
      <c r="BB980" s="273"/>
      <c r="BC980" s="273"/>
      <c r="BD980" s="273"/>
      <c r="BE980" s="273"/>
      <c r="BF980" s="273"/>
      <c r="BG980" s="273"/>
      <c r="BH980" s="273"/>
      <c r="BI980" s="273"/>
      <c r="BJ980" s="273"/>
      <c r="BK980" s="273"/>
      <c r="BL980" s="273"/>
      <c r="BM980" s="273"/>
      <c r="BN980" s="273"/>
      <c r="BO980" s="273"/>
      <c r="BP980" s="273"/>
      <c r="BQ980" s="273"/>
      <c r="BR980" s="273"/>
      <c r="BS980" s="273"/>
      <c r="BT980" s="273"/>
      <c r="BU980" s="273"/>
      <c r="BV980" s="273"/>
      <c r="BW980" s="273"/>
      <c r="BX980" s="273"/>
      <c r="BY980" s="273"/>
      <c r="BZ980" s="273"/>
      <c r="CA980" s="273"/>
      <c r="CB980" s="273"/>
      <c r="CC980" s="273"/>
      <c r="CD980" s="273"/>
      <c r="CE980" s="273"/>
      <c r="CF980" s="273"/>
      <c r="CG980" s="273"/>
      <c r="CH980" s="273"/>
      <c r="CI980" s="273"/>
      <c r="CJ980" s="273"/>
      <c r="CK980" s="273"/>
      <c r="CL980" s="273"/>
      <c r="CM980" s="273"/>
      <c r="CN980" s="273"/>
      <c r="CO980" s="273"/>
      <c r="CP980" s="273"/>
      <c r="CQ980" s="273"/>
      <c r="CR980" s="273"/>
      <c r="CS980" s="273"/>
      <c r="CT980" s="273"/>
      <c r="CU980" s="273"/>
      <c r="CV980" s="273"/>
      <c r="CW980" s="273"/>
      <c r="CX980" s="273"/>
      <c r="CY980" s="273"/>
      <c r="CZ980" s="273"/>
      <c r="DA980" s="273"/>
      <c r="DB980" s="273"/>
      <c r="DC980" s="273"/>
      <c r="DD980" s="273"/>
    </row>
    <row r="981" spans="1:108" s="136" customFormat="1" ht="22.5" customHeight="1">
      <c r="A981" s="43">
        <v>118</v>
      </c>
      <c r="B981" s="136">
        <v>12</v>
      </c>
      <c r="C981" s="136" t="s">
        <v>7239</v>
      </c>
      <c r="D981" s="136" t="s">
        <v>7219</v>
      </c>
      <c r="E981" s="180" t="s">
        <v>7240</v>
      </c>
      <c r="F981" s="299" t="s">
        <v>7241</v>
      </c>
      <c r="G981" s="158" t="s">
        <v>34</v>
      </c>
      <c r="H981" s="354">
        <v>20000</v>
      </c>
      <c r="I981" s="180">
        <v>0</v>
      </c>
      <c r="J981" s="180">
        <v>0</v>
      </c>
      <c r="K981" s="162">
        <v>42457</v>
      </c>
      <c r="L981" s="299" t="s">
        <v>6748</v>
      </c>
      <c r="M981" s="180"/>
      <c r="N981" s="273"/>
      <c r="O981" s="273"/>
      <c r="P981" s="273"/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  <c r="AA981" s="273"/>
      <c r="AB981" s="273"/>
      <c r="AC981" s="273"/>
      <c r="AD981" s="273"/>
      <c r="AE981" s="273"/>
      <c r="AF981" s="273"/>
      <c r="AG981" s="273"/>
      <c r="AH981" s="273"/>
      <c r="AI981" s="273"/>
      <c r="AJ981" s="273"/>
      <c r="AK981" s="273"/>
      <c r="AL981" s="273"/>
      <c r="AM981" s="273"/>
      <c r="AN981" s="273"/>
      <c r="AO981" s="273"/>
      <c r="AP981" s="273"/>
      <c r="AQ981" s="273"/>
      <c r="AR981" s="273"/>
      <c r="AS981" s="273"/>
      <c r="AT981" s="273"/>
      <c r="AU981" s="273"/>
      <c r="AV981" s="273"/>
      <c r="AW981" s="273"/>
      <c r="AX981" s="273"/>
      <c r="AY981" s="273"/>
      <c r="AZ981" s="273"/>
      <c r="BA981" s="273"/>
      <c r="BB981" s="273"/>
      <c r="BC981" s="273"/>
      <c r="BD981" s="273"/>
      <c r="BE981" s="273"/>
      <c r="BF981" s="273"/>
      <c r="BG981" s="273"/>
      <c r="BH981" s="273"/>
      <c r="BI981" s="273"/>
      <c r="BJ981" s="273"/>
      <c r="BK981" s="273"/>
      <c r="BL981" s="273"/>
      <c r="BM981" s="273"/>
      <c r="BN981" s="273"/>
      <c r="BO981" s="273"/>
      <c r="BP981" s="273"/>
      <c r="BQ981" s="273"/>
      <c r="BR981" s="273"/>
      <c r="BS981" s="273"/>
      <c r="BT981" s="273"/>
      <c r="BU981" s="273"/>
      <c r="BV981" s="273"/>
      <c r="BW981" s="273"/>
      <c r="BX981" s="273"/>
      <c r="BY981" s="273"/>
      <c r="BZ981" s="273"/>
      <c r="CA981" s="273"/>
      <c r="CB981" s="273"/>
      <c r="CC981" s="273"/>
      <c r="CD981" s="273"/>
      <c r="CE981" s="273"/>
      <c r="CF981" s="273"/>
      <c r="CG981" s="273"/>
      <c r="CH981" s="273"/>
      <c r="CI981" s="273"/>
      <c r="CJ981" s="273"/>
      <c r="CK981" s="273"/>
      <c r="CL981" s="273"/>
      <c r="CM981" s="273"/>
      <c r="CN981" s="273"/>
      <c r="CO981" s="273"/>
      <c r="CP981" s="273"/>
      <c r="CQ981" s="273"/>
      <c r="CR981" s="273"/>
      <c r="CS981" s="273"/>
      <c r="CT981" s="273"/>
      <c r="CU981" s="273"/>
      <c r="CV981" s="273"/>
      <c r="CW981" s="273"/>
      <c r="CX981" s="273"/>
      <c r="CY981" s="273"/>
      <c r="CZ981" s="273"/>
      <c r="DA981" s="273"/>
      <c r="DB981" s="273"/>
      <c r="DC981" s="273"/>
      <c r="DD981" s="273"/>
    </row>
    <row r="982" spans="1:108" s="136" customFormat="1" ht="22.5" customHeight="1">
      <c r="A982" s="43">
        <v>119</v>
      </c>
      <c r="B982" s="136">
        <v>13</v>
      </c>
      <c r="C982" s="136" t="s">
        <v>7242</v>
      </c>
      <c r="D982" s="136" t="s">
        <v>7214</v>
      </c>
      <c r="E982" s="180" t="s">
        <v>7243</v>
      </c>
      <c r="F982" s="299" t="s">
        <v>7244</v>
      </c>
      <c r="G982" s="158" t="s">
        <v>34</v>
      </c>
      <c r="H982" s="354">
        <v>2950</v>
      </c>
      <c r="I982" s="180">
        <v>0</v>
      </c>
      <c r="J982" s="180">
        <v>0</v>
      </c>
      <c r="K982" s="162">
        <v>42452</v>
      </c>
      <c r="L982" s="299" t="s">
        <v>7245</v>
      </c>
      <c r="M982" s="180"/>
      <c r="N982" s="273"/>
      <c r="O982" s="273"/>
      <c r="P982" s="273"/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  <c r="AA982" s="273"/>
      <c r="AB982" s="273"/>
      <c r="AC982" s="273"/>
      <c r="AD982" s="273"/>
      <c r="AE982" s="273"/>
      <c r="AF982" s="273"/>
      <c r="AG982" s="273"/>
      <c r="AH982" s="273"/>
      <c r="AI982" s="273"/>
      <c r="AJ982" s="273"/>
      <c r="AK982" s="273"/>
      <c r="AL982" s="273"/>
      <c r="AM982" s="273"/>
      <c r="AN982" s="273"/>
      <c r="AO982" s="273"/>
      <c r="AP982" s="273"/>
      <c r="AQ982" s="273"/>
      <c r="AR982" s="273"/>
      <c r="AS982" s="273"/>
      <c r="AT982" s="273"/>
      <c r="AU982" s="273"/>
      <c r="AV982" s="273"/>
      <c r="AW982" s="273"/>
      <c r="AX982" s="273"/>
      <c r="AY982" s="273"/>
      <c r="AZ982" s="273"/>
      <c r="BA982" s="273"/>
      <c r="BB982" s="273"/>
      <c r="BC982" s="273"/>
      <c r="BD982" s="273"/>
      <c r="BE982" s="273"/>
      <c r="BF982" s="273"/>
      <c r="BG982" s="273"/>
      <c r="BH982" s="273"/>
      <c r="BI982" s="273"/>
      <c r="BJ982" s="273"/>
      <c r="BK982" s="273"/>
      <c r="BL982" s="273"/>
      <c r="BM982" s="273"/>
      <c r="BN982" s="273"/>
      <c r="BO982" s="273"/>
      <c r="BP982" s="273"/>
      <c r="BQ982" s="273"/>
      <c r="BR982" s="273"/>
      <c r="BS982" s="273"/>
      <c r="BT982" s="273"/>
      <c r="BU982" s="273"/>
      <c r="BV982" s="273"/>
      <c r="BW982" s="273"/>
      <c r="BX982" s="273"/>
      <c r="BY982" s="273"/>
      <c r="BZ982" s="273"/>
      <c r="CA982" s="273"/>
      <c r="CB982" s="273"/>
      <c r="CC982" s="273"/>
      <c r="CD982" s="273"/>
      <c r="CE982" s="273"/>
      <c r="CF982" s="273"/>
      <c r="CG982" s="273"/>
      <c r="CH982" s="273"/>
      <c r="CI982" s="273"/>
      <c r="CJ982" s="273"/>
      <c r="CK982" s="273"/>
      <c r="CL982" s="273"/>
      <c r="CM982" s="273"/>
      <c r="CN982" s="273"/>
      <c r="CO982" s="273"/>
      <c r="CP982" s="273"/>
      <c r="CQ982" s="273"/>
      <c r="CR982" s="273"/>
      <c r="CS982" s="273"/>
      <c r="CT982" s="273"/>
      <c r="CU982" s="273"/>
      <c r="CV982" s="273"/>
      <c r="CW982" s="273"/>
      <c r="CX982" s="273"/>
      <c r="CY982" s="273"/>
      <c r="CZ982" s="273"/>
      <c r="DA982" s="273"/>
      <c r="DB982" s="273"/>
      <c r="DC982" s="273"/>
      <c r="DD982" s="273"/>
    </row>
    <row r="983" spans="1:108" s="160" customFormat="1" ht="22.5" customHeight="1">
      <c r="A983" s="43">
        <v>120</v>
      </c>
      <c r="B983" s="136">
        <v>14</v>
      </c>
      <c r="C983" s="136" t="s">
        <v>7246</v>
      </c>
      <c r="D983" s="136" t="s">
        <v>7247</v>
      </c>
      <c r="E983" s="180" t="s">
        <v>7248</v>
      </c>
      <c r="F983" s="299" t="s">
        <v>7249</v>
      </c>
      <c r="G983" s="158" t="s">
        <v>34</v>
      </c>
      <c r="H983" s="354">
        <v>10926</v>
      </c>
      <c r="I983" s="180">
        <v>0</v>
      </c>
      <c r="J983" s="180">
        <v>0</v>
      </c>
      <c r="K983" s="162">
        <v>75430</v>
      </c>
      <c r="L983" s="299" t="s">
        <v>7250</v>
      </c>
      <c r="M983" s="180"/>
      <c r="N983" s="273"/>
      <c r="O983" s="273"/>
      <c r="P983" s="273"/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  <c r="AA983" s="273"/>
      <c r="AB983" s="273"/>
      <c r="AC983" s="273"/>
      <c r="AD983" s="273"/>
      <c r="AE983" s="273"/>
      <c r="AF983" s="273"/>
      <c r="AG983" s="273"/>
      <c r="AH983" s="273"/>
      <c r="AI983" s="273"/>
      <c r="AJ983" s="273"/>
      <c r="AK983" s="273"/>
      <c r="AL983" s="273"/>
      <c r="AM983" s="273"/>
      <c r="AN983" s="273"/>
      <c r="AO983" s="273"/>
      <c r="AP983" s="273"/>
      <c r="AQ983" s="273"/>
      <c r="AR983" s="273"/>
      <c r="AS983" s="273"/>
      <c r="AT983" s="273"/>
      <c r="AU983" s="273"/>
      <c r="AV983" s="273"/>
      <c r="AW983" s="273"/>
      <c r="AX983" s="273"/>
      <c r="AY983" s="273"/>
      <c r="AZ983" s="273"/>
      <c r="BA983" s="273"/>
      <c r="BB983" s="273"/>
      <c r="BC983" s="273"/>
      <c r="BD983" s="273"/>
      <c r="BE983" s="273"/>
      <c r="BF983" s="273"/>
      <c r="BG983" s="273"/>
      <c r="BH983" s="273"/>
      <c r="BI983" s="273"/>
      <c r="BJ983" s="273"/>
      <c r="BK983" s="273"/>
      <c r="BL983" s="273"/>
      <c r="BM983" s="273"/>
      <c r="BN983" s="273"/>
      <c r="BO983" s="273"/>
      <c r="BP983" s="273"/>
      <c r="BQ983" s="273"/>
      <c r="BR983" s="273"/>
      <c r="BS983" s="273"/>
      <c r="BT983" s="273"/>
      <c r="BU983" s="273"/>
      <c r="BV983" s="273"/>
      <c r="BW983" s="273"/>
      <c r="BX983" s="273"/>
      <c r="BY983" s="273"/>
      <c r="BZ983" s="273"/>
      <c r="CA983" s="273"/>
      <c r="CB983" s="273"/>
      <c r="CC983" s="273"/>
      <c r="CD983" s="273"/>
      <c r="CE983" s="273"/>
      <c r="CF983" s="273"/>
      <c r="CG983" s="273"/>
      <c r="CH983" s="273"/>
      <c r="CI983" s="273"/>
      <c r="CJ983" s="273"/>
      <c r="CK983" s="273"/>
      <c r="CL983" s="273"/>
      <c r="CM983" s="273"/>
      <c r="CN983" s="273"/>
      <c r="CO983" s="273"/>
      <c r="CP983" s="273"/>
      <c r="CQ983" s="273"/>
      <c r="CR983" s="273"/>
      <c r="CS983" s="273"/>
      <c r="CT983" s="273"/>
      <c r="CU983" s="273"/>
      <c r="CV983" s="273"/>
      <c r="CW983" s="273"/>
      <c r="CX983" s="273"/>
      <c r="CY983" s="273"/>
      <c r="CZ983" s="273"/>
      <c r="DA983" s="273"/>
      <c r="DB983" s="273"/>
      <c r="DC983" s="273"/>
      <c r="DD983" s="273"/>
    </row>
    <row r="984" spans="1:108" s="160" customFormat="1" ht="22.5" customHeight="1">
      <c r="A984" s="43">
        <v>121</v>
      </c>
      <c r="B984" s="136">
        <v>15</v>
      </c>
      <c r="C984" s="136" t="s">
        <v>7251</v>
      </c>
      <c r="D984" s="136" t="s">
        <v>7247</v>
      </c>
      <c r="E984" s="180" t="s">
        <v>7252</v>
      </c>
      <c r="F984" s="299" t="s">
        <v>7253</v>
      </c>
      <c r="G984" s="158" t="s">
        <v>34</v>
      </c>
      <c r="H984" s="354">
        <v>21835</v>
      </c>
      <c r="I984" s="136">
        <v>0</v>
      </c>
      <c r="J984" s="136">
        <v>0</v>
      </c>
      <c r="K984" s="162">
        <v>42185</v>
      </c>
      <c r="L984" s="299" t="s">
        <v>7254</v>
      </c>
      <c r="M984" s="180"/>
      <c r="N984" s="273"/>
      <c r="O984" s="273"/>
      <c r="P984" s="273"/>
      <c r="Q984" s="273"/>
      <c r="R984" s="273"/>
      <c r="S984" s="273"/>
      <c r="T984" s="273"/>
      <c r="U984" s="273"/>
      <c r="V984" s="273"/>
      <c r="W984" s="273"/>
      <c r="X984" s="273"/>
      <c r="Y984" s="273"/>
      <c r="Z984" s="273"/>
      <c r="AA984" s="273"/>
      <c r="AB984" s="273"/>
      <c r="AC984" s="273"/>
      <c r="AD984" s="273"/>
      <c r="AE984" s="273"/>
      <c r="AF984" s="273"/>
      <c r="AG984" s="273"/>
      <c r="AH984" s="273"/>
      <c r="AI984" s="273"/>
      <c r="AJ984" s="273"/>
      <c r="AK984" s="273"/>
      <c r="AL984" s="273"/>
      <c r="AM984" s="273"/>
      <c r="AN984" s="273"/>
      <c r="AO984" s="273"/>
      <c r="AP984" s="273"/>
      <c r="AQ984" s="273"/>
      <c r="AR984" s="273"/>
      <c r="AS984" s="273"/>
      <c r="AT984" s="273"/>
      <c r="AU984" s="273"/>
      <c r="AV984" s="273"/>
      <c r="AW984" s="273"/>
      <c r="AX984" s="273"/>
      <c r="AY984" s="273"/>
      <c r="AZ984" s="273"/>
      <c r="BA984" s="273"/>
      <c r="BB984" s="273"/>
      <c r="BC984" s="273"/>
      <c r="BD984" s="273"/>
      <c r="BE984" s="273"/>
      <c r="BF984" s="273"/>
      <c r="BG984" s="273"/>
      <c r="BH984" s="273"/>
      <c r="BI984" s="273"/>
      <c r="BJ984" s="273"/>
      <c r="BK984" s="273"/>
      <c r="BL984" s="273"/>
      <c r="BM984" s="273"/>
      <c r="BN984" s="273"/>
      <c r="BO984" s="273"/>
      <c r="BP984" s="273"/>
      <c r="BQ984" s="273"/>
      <c r="BR984" s="273"/>
      <c r="BS984" s="273"/>
      <c r="BT984" s="273"/>
      <c r="BU984" s="273"/>
      <c r="BV984" s="273"/>
      <c r="BW984" s="273"/>
      <c r="BX984" s="273"/>
      <c r="BY984" s="273"/>
      <c r="BZ984" s="273"/>
      <c r="CA984" s="273"/>
      <c r="CB984" s="273"/>
      <c r="CC984" s="273"/>
      <c r="CD984" s="273"/>
      <c r="CE984" s="273"/>
      <c r="CF984" s="273"/>
      <c r="CG984" s="273"/>
      <c r="CH984" s="273"/>
      <c r="CI984" s="273"/>
      <c r="CJ984" s="273"/>
      <c r="CK984" s="273"/>
      <c r="CL984" s="273"/>
      <c r="CM984" s="273"/>
      <c r="CN984" s="273"/>
      <c r="CO984" s="273"/>
      <c r="CP984" s="273"/>
      <c r="CQ984" s="273"/>
      <c r="CR984" s="273"/>
      <c r="CS984" s="273"/>
      <c r="CT984" s="273"/>
      <c r="CU984" s="273"/>
      <c r="CV984" s="273"/>
      <c r="CW984" s="273"/>
      <c r="CX984" s="273"/>
      <c r="CY984" s="273"/>
      <c r="CZ984" s="273"/>
      <c r="DA984" s="273"/>
      <c r="DB984" s="273"/>
      <c r="DC984" s="273"/>
      <c r="DD984" s="273"/>
    </row>
    <row r="985" spans="1:108" s="136" customFormat="1" ht="22.5" customHeight="1">
      <c r="A985" s="43">
        <v>122</v>
      </c>
      <c r="B985" s="136">
        <v>16</v>
      </c>
      <c r="C985" s="136" t="s">
        <v>7255</v>
      </c>
      <c r="D985" s="136" t="s">
        <v>7247</v>
      </c>
      <c r="E985" s="136" t="s">
        <v>7256</v>
      </c>
      <c r="F985" s="299" t="s">
        <v>7257</v>
      </c>
      <c r="G985" s="158" t="s">
        <v>34</v>
      </c>
      <c r="H985" s="354">
        <v>14423</v>
      </c>
      <c r="I985" s="136">
        <v>0</v>
      </c>
      <c r="J985" s="136">
        <v>0</v>
      </c>
      <c r="K985" s="162">
        <v>42097</v>
      </c>
      <c r="L985" s="299" t="s">
        <v>7258</v>
      </c>
      <c r="N985" s="273"/>
      <c r="O985" s="273"/>
      <c r="P985" s="273"/>
      <c r="Q985" s="273"/>
      <c r="R985" s="273"/>
      <c r="S985" s="273"/>
      <c r="T985" s="273"/>
      <c r="U985" s="273"/>
      <c r="V985" s="273"/>
      <c r="W985" s="273"/>
      <c r="X985" s="273"/>
      <c r="Y985" s="273"/>
      <c r="Z985" s="273"/>
      <c r="AA985" s="273"/>
      <c r="AB985" s="273"/>
      <c r="AC985" s="273"/>
      <c r="AD985" s="273"/>
      <c r="AE985" s="273"/>
      <c r="AF985" s="273"/>
      <c r="AG985" s="273"/>
      <c r="AH985" s="273"/>
      <c r="AI985" s="273"/>
      <c r="AJ985" s="273"/>
      <c r="AK985" s="273"/>
      <c r="AL985" s="273"/>
      <c r="AM985" s="273"/>
      <c r="AN985" s="273"/>
      <c r="AO985" s="273"/>
      <c r="AP985" s="273"/>
      <c r="AQ985" s="273"/>
      <c r="AR985" s="273"/>
      <c r="AS985" s="273"/>
      <c r="AT985" s="273"/>
      <c r="AU985" s="273"/>
      <c r="AV985" s="273"/>
      <c r="AW985" s="273"/>
      <c r="AX985" s="273"/>
      <c r="AY985" s="273"/>
      <c r="AZ985" s="273"/>
      <c r="BA985" s="273"/>
      <c r="BB985" s="273"/>
      <c r="BC985" s="273"/>
      <c r="BD985" s="273"/>
      <c r="BE985" s="273"/>
      <c r="BF985" s="273"/>
      <c r="BG985" s="273"/>
      <c r="BH985" s="273"/>
      <c r="BI985" s="273"/>
      <c r="BJ985" s="273"/>
      <c r="BK985" s="273"/>
      <c r="BL985" s="273"/>
      <c r="BM985" s="273"/>
      <c r="BN985" s="273"/>
      <c r="BO985" s="273"/>
      <c r="BP985" s="273"/>
      <c r="BQ985" s="273"/>
      <c r="BR985" s="273"/>
      <c r="BS985" s="273"/>
      <c r="BT985" s="273"/>
      <c r="BU985" s="273"/>
      <c r="BV985" s="273"/>
      <c r="BW985" s="273"/>
      <c r="BX985" s="273"/>
      <c r="BY985" s="273"/>
      <c r="BZ985" s="273"/>
      <c r="CA985" s="273"/>
      <c r="CB985" s="273"/>
      <c r="CC985" s="273"/>
      <c r="CD985" s="273"/>
      <c r="CE985" s="273"/>
      <c r="CF985" s="273"/>
      <c r="CG985" s="273"/>
      <c r="CH985" s="273"/>
      <c r="CI985" s="273"/>
      <c r="CJ985" s="273"/>
      <c r="CK985" s="273"/>
      <c r="CL985" s="273"/>
      <c r="CM985" s="273"/>
      <c r="CN985" s="273"/>
      <c r="CO985" s="273"/>
      <c r="CP985" s="273"/>
      <c r="CQ985" s="273"/>
      <c r="CR985" s="273"/>
      <c r="CS985" s="273"/>
      <c r="CT985" s="273"/>
      <c r="CU985" s="273"/>
      <c r="CV985" s="273"/>
      <c r="CW985" s="273"/>
      <c r="CX985" s="273"/>
      <c r="CY985" s="273"/>
      <c r="CZ985" s="273"/>
      <c r="DA985" s="273"/>
      <c r="DB985" s="273"/>
      <c r="DC985" s="273"/>
      <c r="DD985" s="273"/>
    </row>
    <row r="986" spans="1:108" s="136" customFormat="1" ht="22.5" customHeight="1">
      <c r="A986" s="43">
        <v>123</v>
      </c>
      <c r="B986" s="136">
        <v>17</v>
      </c>
      <c r="C986" s="136" t="s">
        <v>7259</v>
      </c>
      <c r="D986" s="136" t="s">
        <v>7247</v>
      </c>
      <c r="E986" s="180" t="s">
        <v>7260</v>
      </c>
      <c r="F986" s="299" t="s">
        <v>7261</v>
      </c>
      <c r="G986" s="158" t="s">
        <v>34</v>
      </c>
      <c r="H986" s="354">
        <v>5000</v>
      </c>
      <c r="I986" s="180">
        <v>0</v>
      </c>
      <c r="J986" s="180">
        <v>0</v>
      </c>
      <c r="K986" s="162">
        <v>42185</v>
      </c>
      <c r="L986" s="299" t="s">
        <v>7262</v>
      </c>
      <c r="M986" s="180"/>
      <c r="N986" s="273"/>
      <c r="O986" s="273"/>
      <c r="P986" s="273"/>
      <c r="Q986" s="273"/>
      <c r="R986" s="273"/>
      <c r="S986" s="273"/>
      <c r="T986" s="273"/>
      <c r="U986" s="273"/>
      <c r="V986" s="273"/>
      <c r="W986" s="273"/>
      <c r="X986" s="273"/>
      <c r="Y986" s="273"/>
      <c r="Z986" s="273"/>
      <c r="AA986" s="273"/>
      <c r="AB986" s="273"/>
      <c r="AC986" s="273"/>
      <c r="AD986" s="273"/>
      <c r="AE986" s="273"/>
      <c r="AF986" s="273"/>
      <c r="AG986" s="273"/>
      <c r="AH986" s="273"/>
      <c r="AI986" s="273"/>
      <c r="AJ986" s="273"/>
      <c r="AK986" s="273"/>
      <c r="AL986" s="273"/>
      <c r="AM986" s="273"/>
      <c r="AN986" s="273"/>
      <c r="AO986" s="273"/>
      <c r="AP986" s="273"/>
      <c r="AQ986" s="273"/>
      <c r="AR986" s="273"/>
      <c r="AS986" s="273"/>
      <c r="AT986" s="273"/>
      <c r="AU986" s="273"/>
      <c r="AV986" s="273"/>
      <c r="AW986" s="273"/>
      <c r="AX986" s="273"/>
      <c r="AY986" s="273"/>
      <c r="AZ986" s="273"/>
      <c r="BA986" s="273"/>
      <c r="BB986" s="273"/>
      <c r="BC986" s="273"/>
      <c r="BD986" s="273"/>
      <c r="BE986" s="273"/>
      <c r="BF986" s="273"/>
      <c r="BG986" s="273"/>
      <c r="BH986" s="273"/>
      <c r="BI986" s="273"/>
      <c r="BJ986" s="273"/>
      <c r="BK986" s="273"/>
      <c r="BL986" s="273"/>
      <c r="BM986" s="273"/>
      <c r="BN986" s="273"/>
      <c r="BO986" s="273"/>
      <c r="BP986" s="273"/>
      <c r="BQ986" s="273"/>
      <c r="BR986" s="273"/>
      <c r="BS986" s="273"/>
      <c r="BT986" s="273"/>
      <c r="BU986" s="273"/>
      <c r="BV986" s="273"/>
      <c r="BW986" s="273"/>
      <c r="BX986" s="273"/>
      <c r="BY986" s="273"/>
      <c r="BZ986" s="273"/>
      <c r="CA986" s="273"/>
      <c r="CB986" s="273"/>
      <c r="CC986" s="273"/>
      <c r="CD986" s="273"/>
      <c r="CE986" s="273"/>
      <c r="CF986" s="273"/>
      <c r="CG986" s="273"/>
      <c r="CH986" s="273"/>
      <c r="CI986" s="273"/>
      <c r="CJ986" s="273"/>
      <c r="CK986" s="273"/>
      <c r="CL986" s="273"/>
      <c r="CM986" s="273"/>
      <c r="CN986" s="273"/>
      <c r="CO986" s="273"/>
      <c r="CP986" s="273"/>
      <c r="CQ986" s="273"/>
      <c r="CR986" s="273"/>
      <c r="CS986" s="273"/>
      <c r="CT986" s="273"/>
      <c r="CU986" s="273"/>
      <c r="CV986" s="273"/>
      <c r="CW986" s="273"/>
      <c r="CX986" s="273"/>
      <c r="CY986" s="273"/>
      <c r="CZ986" s="273"/>
      <c r="DA986" s="273"/>
      <c r="DB986" s="273"/>
      <c r="DC986" s="273"/>
      <c r="DD986" s="273"/>
    </row>
    <row r="987" spans="1:108" s="136" customFormat="1" ht="22.5" customHeight="1">
      <c r="A987" s="43">
        <v>124</v>
      </c>
      <c r="B987" s="136">
        <v>18</v>
      </c>
      <c r="C987" s="136" t="s">
        <v>7263</v>
      </c>
      <c r="D987" s="136" t="s">
        <v>7247</v>
      </c>
      <c r="E987" s="180" t="s">
        <v>7264</v>
      </c>
      <c r="F987" s="299" t="s">
        <v>7265</v>
      </c>
      <c r="G987" s="158" t="s">
        <v>34</v>
      </c>
      <c r="H987" s="354">
        <v>5000</v>
      </c>
      <c r="I987" s="180">
        <v>0</v>
      </c>
      <c r="J987" s="180">
        <v>0</v>
      </c>
      <c r="K987" s="162">
        <v>42097</v>
      </c>
      <c r="L987" s="299" t="s">
        <v>7266</v>
      </c>
      <c r="M987" s="180"/>
      <c r="N987" s="273"/>
      <c r="O987" s="273"/>
      <c r="P987" s="273"/>
      <c r="Q987" s="273"/>
      <c r="R987" s="273"/>
      <c r="S987" s="273"/>
      <c r="T987" s="273"/>
      <c r="U987" s="273"/>
      <c r="V987" s="273"/>
      <c r="W987" s="273"/>
      <c r="X987" s="273"/>
      <c r="Y987" s="273"/>
      <c r="Z987" s="273"/>
      <c r="AA987" s="273"/>
      <c r="AB987" s="273"/>
      <c r="AC987" s="273"/>
      <c r="AD987" s="273"/>
      <c r="AE987" s="273"/>
      <c r="AF987" s="273"/>
      <c r="AG987" s="273"/>
      <c r="AH987" s="273"/>
      <c r="AI987" s="273"/>
      <c r="AJ987" s="273"/>
      <c r="AK987" s="273"/>
      <c r="AL987" s="273"/>
      <c r="AM987" s="273"/>
      <c r="AN987" s="273"/>
      <c r="AO987" s="273"/>
      <c r="AP987" s="273"/>
      <c r="AQ987" s="273"/>
      <c r="AR987" s="273"/>
      <c r="AS987" s="273"/>
      <c r="AT987" s="273"/>
      <c r="AU987" s="273"/>
      <c r="AV987" s="273"/>
      <c r="AW987" s="273"/>
      <c r="AX987" s="273"/>
      <c r="AY987" s="273"/>
      <c r="AZ987" s="273"/>
      <c r="BA987" s="273"/>
      <c r="BB987" s="273"/>
      <c r="BC987" s="273"/>
      <c r="BD987" s="273"/>
      <c r="BE987" s="273"/>
      <c r="BF987" s="273"/>
      <c r="BG987" s="273"/>
      <c r="BH987" s="273"/>
      <c r="BI987" s="273"/>
      <c r="BJ987" s="273"/>
      <c r="BK987" s="273"/>
      <c r="BL987" s="273"/>
      <c r="BM987" s="273"/>
      <c r="BN987" s="273"/>
      <c r="BO987" s="273"/>
      <c r="BP987" s="273"/>
      <c r="BQ987" s="273"/>
      <c r="BR987" s="273"/>
      <c r="BS987" s="273"/>
      <c r="BT987" s="273"/>
      <c r="BU987" s="273"/>
      <c r="BV987" s="273"/>
      <c r="BW987" s="273"/>
      <c r="BX987" s="273"/>
      <c r="BY987" s="273"/>
      <c r="BZ987" s="273"/>
      <c r="CA987" s="273"/>
      <c r="CB987" s="273"/>
      <c r="CC987" s="273"/>
      <c r="CD987" s="273"/>
      <c r="CE987" s="273"/>
      <c r="CF987" s="273"/>
      <c r="CG987" s="273"/>
      <c r="CH987" s="273"/>
      <c r="CI987" s="273"/>
      <c r="CJ987" s="273"/>
      <c r="CK987" s="273"/>
      <c r="CL987" s="273"/>
      <c r="CM987" s="273"/>
      <c r="CN987" s="273"/>
      <c r="CO987" s="273"/>
      <c r="CP987" s="273"/>
      <c r="CQ987" s="273"/>
      <c r="CR987" s="273"/>
      <c r="CS987" s="273"/>
      <c r="CT987" s="273"/>
      <c r="CU987" s="273"/>
      <c r="CV987" s="273"/>
      <c r="CW987" s="273"/>
      <c r="CX987" s="273"/>
      <c r="CY987" s="273"/>
      <c r="CZ987" s="273"/>
      <c r="DA987" s="273"/>
      <c r="DB987" s="273"/>
      <c r="DC987" s="273"/>
      <c r="DD987" s="273"/>
    </row>
    <row r="988" spans="1:108" s="136" customFormat="1" ht="22.5" customHeight="1">
      <c r="A988" s="43">
        <v>125</v>
      </c>
      <c r="B988" s="136">
        <v>19</v>
      </c>
      <c r="C988" s="136" t="s">
        <v>7267</v>
      </c>
      <c r="D988" s="136" t="s">
        <v>7268</v>
      </c>
      <c r="E988" s="136" t="s">
        <v>7269</v>
      </c>
      <c r="F988" s="299" t="s">
        <v>7270</v>
      </c>
      <c r="G988" s="158" t="s">
        <v>34</v>
      </c>
      <c r="H988" s="354">
        <v>500</v>
      </c>
      <c r="I988" s="136">
        <v>0</v>
      </c>
      <c r="J988" s="136">
        <v>0</v>
      </c>
      <c r="K988" s="162">
        <v>42460</v>
      </c>
      <c r="L988" s="299" t="s">
        <v>7271</v>
      </c>
      <c r="N988" s="273"/>
      <c r="O988" s="273"/>
      <c r="P988" s="273"/>
      <c r="Q988" s="273"/>
      <c r="R988" s="273"/>
      <c r="S988" s="273"/>
      <c r="T988" s="273"/>
      <c r="U988" s="273"/>
      <c r="V988" s="273"/>
      <c r="W988" s="273"/>
      <c r="X988" s="273"/>
      <c r="Y988" s="273"/>
      <c r="Z988" s="273"/>
      <c r="AA988" s="273"/>
      <c r="AB988" s="273"/>
      <c r="AC988" s="273"/>
      <c r="AD988" s="273"/>
      <c r="AE988" s="273"/>
      <c r="AF988" s="273"/>
      <c r="AG988" s="273"/>
      <c r="AH988" s="273"/>
      <c r="AI988" s="273"/>
      <c r="AJ988" s="273"/>
      <c r="AK988" s="273"/>
      <c r="AL988" s="273"/>
      <c r="AM988" s="273"/>
      <c r="AN988" s="273"/>
      <c r="AO988" s="273"/>
      <c r="AP988" s="273"/>
      <c r="AQ988" s="273"/>
      <c r="AR988" s="273"/>
      <c r="AS988" s="273"/>
      <c r="AT988" s="273"/>
      <c r="AU988" s="273"/>
      <c r="AV988" s="273"/>
      <c r="AW988" s="273"/>
      <c r="AX988" s="273"/>
      <c r="AY988" s="273"/>
      <c r="AZ988" s="273"/>
      <c r="BA988" s="273"/>
      <c r="BB988" s="273"/>
      <c r="BC988" s="273"/>
      <c r="BD988" s="273"/>
      <c r="BE988" s="273"/>
      <c r="BF988" s="273"/>
      <c r="BG988" s="273"/>
      <c r="BH988" s="273"/>
      <c r="BI988" s="273"/>
      <c r="BJ988" s="273"/>
      <c r="BK988" s="273"/>
      <c r="BL988" s="273"/>
      <c r="BM988" s="273"/>
      <c r="BN988" s="273"/>
      <c r="BO988" s="273"/>
      <c r="BP988" s="273"/>
      <c r="BQ988" s="273"/>
      <c r="BR988" s="273"/>
      <c r="BS988" s="273"/>
      <c r="BT988" s="273"/>
      <c r="BU988" s="273"/>
      <c r="BV988" s="273"/>
      <c r="BW988" s="273"/>
      <c r="BX988" s="273"/>
      <c r="BY988" s="273"/>
      <c r="BZ988" s="273"/>
      <c r="CA988" s="273"/>
      <c r="CB988" s="273"/>
      <c r="CC988" s="273"/>
      <c r="CD988" s="273"/>
      <c r="CE988" s="273"/>
      <c r="CF988" s="273"/>
      <c r="CG988" s="273"/>
      <c r="CH988" s="273"/>
      <c r="CI988" s="273"/>
      <c r="CJ988" s="273"/>
      <c r="CK988" s="273"/>
      <c r="CL988" s="273"/>
      <c r="CM988" s="273"/>
      <c r="CN988" s="273"/>
      <c r="CO988" s="273"/>
      <c r="CP988" s="273"/>
      <c r="CQ988" s="273"/>
      <c r="CR988" s="273"/>
      <c r="CS988" s="273"/>
      <c r="CT988" s="273"/>
      <c r="CU988" s="273"/>
      <c r="CV988" s="273"/>
      <c r="CW988" s="273"/>
      <c r="CX988" s="273"/>
      <c r="CY988" s="273"/>
      <c r="CZ988" s="273"/>
      <c r="DA988" s="273"/>
      <c r="DB988" s="273"/>
      <c r="DC988" s="273"/>
      <c r="DD988" s="273"/>
    </row>
    <row r="989" spans="1:108" s="136" customFormat="1" ht="22.5" customHeight="1">
      <c r="A989" s="43">
        <v>126</v>
      </c>
      <c r="B989" s="136">
        <v>20</v>
      </c>
      <c r="C989" s="136" t="s">
        <v>7272</v>
      </c>
      <c r="D989" s="136" t="s">
        <v>7268</v>
      </c>
      <c r="E989" s="180" t="s">
        <v>7273</v>
      </c>
      <c r="F989" s="299" t="s">
        <v>7274</v>
      </c>
      <c r="G989" s="158" t="s">
        <v>34</v>
      </c>
      <c r="H989" s="354">
        <v>5000</v>
      </c>
      <c r="I989" s="180">
        <v>0</v>
      </c>
      <c r="J989" s="180">
        <v>0</v>
      </c>
      <c r="K989" s="162">
        <v>42460</v>
      </c>
      <c r="L989" s="299" t="s">
        <v>7275</v>
      </c>
      <c r="M989" s="180"/>
      <c r="N989" s="273"/>
      <c r="O989" s="273"/>
      <c r="P989" s="273"/>
      <c r="Q989" s="273"/>
      <c r="R989" s="273"/>
      <c r="S989" s="273"/>
      <c r="T989" s="273"/>
      <c r="U989" s="273"/>
      <c r="V989" s="273"/>
      <c r="W989" s="273"/>
      <c r="X989" s="273"/>
      <c r="Y989" s="273"/>
      <c r="Z989" s="273"/>
      <c r="AA989" s="273"/>
      <c r="AB989" s="273"/>
      <c r="AC989" s="273"/>
      <c r="AD989" s="273"/>
      <c r="AE989" s="273"/>
      <c r="AF989" s="273"/>
      <c r="AG989" s="273"/>
      <c r="AH989" s="273"/>
      <c r="AI989" s="273"/>
      <c r="AJ989" s="273"/>
      <c r="AK989" s="273"/>
      <c r="AL989" s="273"/>
      <c r="AM989" s="273"/>
      <c r="AN989" s="273"/>
      <c r="AO989" s="273"/>
      <c r="AP989" s="273"/>
      <c r="AQ989" s="273"/>
      <c r="AR989" s="273"/>
      <c r="AS989" s="273"/>
      <c r="AT989" s="273"/>
      <c r="AU989" s="273"/>
      <c r="AV989" s="273"/>
      <c r="AW989" s="273"/>
      <c r="AX989" s="273"/>
      <c r="AY989" s="273"/>
      <c r="AZ989" s="273"/>
      <c r="BA989" s="273"/>
      <c r="BB989" s="273"/>
      <c r="BC989" s="273"/>
      <c r="BD989" s="273"/>
      <c r="BE989" s="273"/>
      <c r="BF989" s="273"/>
      <c r="BG989" s="273"/>
      <c r="BH989" s="273"/>
      <c r="BI989" s="273"/>
      <c r="BJ989" s="273"/>
      <c r="BK989" s="273"/>
      <c r="BL989" s="273"/>
      <c r="BM989" s="273"/>
      <c r="BN989" s="273"/>
      <c r="BO989" s="273"/>
      <c r="BP989" s="273"/>
      <c r="BQ989" s="273"/>
      <c r="BR989" s="273"/>
      <c r="BS989" s="273"/>
      <c r="BT989" s="273"/>
      <c r="BU989" s="273"/>
      <c r="BV989" s="273"/>
      <c r="BW989" s="273"/>
      <c r="BX989" s="273"/>
      <c r="BY989" s="273"/>
      <c r="BZ989" s="273"/>
      <c r="CA989" s="273"/>
      <c r="CB989" s="273"/>
      <c r="CC989" s="273"/>
      <c r="CD989" s="273"/>
      <c r="CE989" s="273"/>
      <c r="CF989" s="273"/>
      <c r="CG989" s="273"/>
      <c r="CH989" s="273"/>
      <c r="CI989" s="273"/>
      <c r="CJ989" s="273"/>
      <c r="CK989" s="273"/>
      <c r="CL989" s="273"/>
      <c r="CM989" s="273"/>
      <c r="CN989" s="273"/>
      <c r="CO989" s="273"/>
      <c r="CP989" s="273"/>
      <c r="CQ989" s="273"/>
      <c r="CR989" s="273"/>
      <c r="CS989" s="273"/>
      <c r="CT989" s="273"/>
      <c r="CU989" s="273"/>
      <c r="CV989" s="273"/>
      <c r="CW989" s="273"/>
      <c r="CX989" s="273"/>
      <c r="CY989" s="273"/>
      <c r="CZ989" s="273"/>
      <c r="DA989" s="273"/>
      <c r="DB989" s="273"/>
      <c r="DC989" s="273"/>
      <c r="DD989" s="273"/>
    </row>
    <row r="990" spans="1:108" s="136" customFormat="1" ht="22.5" customHeight="1">
      <c r="A990" s="43">
        <v>127</v>
      </c>
      <c r="B990" s="136">
        <v>21</v>
      </c>
      <c r="C990" s="136" t="s">
        <v>7276</v>
      </c>
      <c r="D990" s="136" t="s">
        <v>7268</v>
      </c>
      <c r="E990" s="180" t="s">
        <v>7277</v>
      </c>
      <c r="F990" s="299" t="s">
        <v>7278</v>
      </c>
      <c r="G990" s="158" t="s">
        <v>34</v>
      </c>
      <c r="H990" s="354">
        <v>5000</v>
      </c>
      <c r="I990" s="180">
        <v>0</v>
      </c>
      <c r="J990" s="180">
        <v>0</v>
      </c>
      <c r="K990" s="162">
        <v>42293</v>
      </c>
      <c r="L990" s="299" t="s">
        <v>7279</v>
      </c>
      <c r="M990" s="180"/>
      <c r="N990" s="273"/>
      <c r="O990" s="273"/>
      <c r="P990" s="273"/>
      <c r="Q990" s="273"/>
      <c r="R990" s="273"/>
      <c r="S990" s="273"/>
      <c r="T990" s="273"/>
      <c r="U990" s="273"/>
      <c r="V990" s="273"/>
      <c r="W990" s="273"/>
      <c r="X990" s="273"/>
      <c r="Y990" s="273"/>
      <c r="Z990" s="273"/>
      <c r="AA990" s="273"/>
      <c r="AB990" s="273"/>
      <c r="AC990" s="273"/>
      <c r="AD990" s="273"/>
      <c r="AE990" s="273"/>
      <c r="AF990" s="273"/>
      <c r="AG990" s="273"/>
      <c r="AH990" s="273"/>
      <c r="AI990" s="273"/>
      <c r="AJ990" s="273"/>
      <c r="AK990" s="273"/>
      <c r="AL990" s="273"/>
      <c r="AM990" s="273"/>
      <c r="AN990" s="273"/>
      <c r="AO990" s="273"/>
      <c r="AP990" s="273"/>
      <c r="AQ990" s="273"/>
      <c r="AR990" s="273"/>
      <c r="AS990" s="273"/>
      <c r="AT990" s="273"/>
      <c r="AU990" s="273"/>
      <c r="AV990" s="273"/>
      <c r="AW990" s="273"/>
      <c r="AX990" s="273"/>
      <c r="AY990" s="273"/>
      <c r="AZ990" s="273"/>
      <c r="BA990" s="273"/>
      <c r="BB990" s="273"/>
      <c r="BC990" s="273"/>
      <c r="BD990" s="273"/>
      <c r="BE990" s="273"/>
      <c r="BF990" s="273"/>
      <c r="BG990" s="273"/>
      <c r="BH990" s="273"/>
      <c r="BI990" s="273"/>
      <c r="BJ990" s="273"/>
      <c r="BK990" s="273"/>
      <c r="BL990" s="273"/>
      <c r="BM990" s="273"/>
      <c r="BN990" s="273"/>
      <c r="BO990" s="273"/>
      <c r="BP990" s="273"/>
      <c r="BQ990" s="273"/>
      <c r="BR990" s="273"/>
      <c r="BS990" s="273"/>
      <c r="BT990" s="273"/>
      <c r="BU990" s="273"/>
      <c r="BV990" s="273"/>
      <c r="BW990" s="273"/>
      <c r="BX990" s="273"/>
      <c r="BY990" s="273"/>
      <c r="BZ990" s="273"/>
      <c r="CA990" s="273"/>
      <c r="CB990" s="273"/>
      <c r="CC990" s="273"/>
      <c r="CD990" s="273"/>
      <c r="CE990" s="273"/>
      <c r="CF990" s="273"/>
      <c r="CG990" s="273"/>
      <c r="CH990" s="273"/>
      <c r="CI990" s="273"/>
      <c r="CJ990" s="273"/>
      <c r="CK990" s="273"/>
      <c r="CL990" s="273"/>
      <c r="CM990" s="273"/>
      <c r="CN990" s="273"/>
      <c r="CO990" s="273"/>
      <c r="CP990" s="273"/>
      <c r="CQ990" s="273"/>
      <c r="CR990" s="273"/>
      <c r="CS990" s="273"/>
      <c r="CT990" s="273"/>
      <c r="CU990" s="273"/>
      <c r="CV990" s="273"/>
      <c r="CW990" s="273"/>
      <c r="CX990" s="273"/>
      <c r="CY990" s="273"/>
      <c r="CZ990" s="273"/>
      <c r="DA990" s="273"/>
      <c r="DB990" s="273"/>
      <c r="DC990" s="273"/>
      <c r="DD990" s="273"/>
    </row>
    <row r="991" spans="1:108" s="160" customFormat="1" ht="22.5" customHeight="1">
      <c r="A991" s="43">
        <v>128</v>
      </c>
      <c r="B991" s="136">
        <v>22</v>
      </c>
      <c r="C991" s="136" t="s">
        <v>7280</v>
      </c>
      <c r="D991" s="136" t="s">
        <v>7281</v>
      </c>
      <c r="E991" s="136" t="s">
        <v>7282</v>
      </c>
      <c r="F991" s="299" t="s">
        <v>7283</v>
      </c>
      <c r="G991" s="158" t="s">
        <v>34</v>
      </c>
      <c r="H991" s="354">
        <v>29450</v>
      </c>
      <c r="I991" s="136">
        <v>0</v>
      </c>
      <c r="J991" s="136">
        <v>0</v>
      </c>
      <c r="K991" s="162">
        <v>42454</v>
      </c>
      <c r="L991" s="299" t="s">
        <v>7284</v>
      </c>
      <c r="M991" s="136"/>
      <c r="N991" s="273"/>
      <c r="O991" s="273"/>
      <c r="P991" s="273"/>
      <c r="Q991" s="273"/>
      <c r="R991" s="273"/>
      <c r="S991" s="273"/>
      <c r="T991" s="273"/>
      <c r="U991" s="273"/>
      <c r="V991" s="273"/>
      <c r="W991" s="273"/>
      <c r="X991" s="273"/>
      <c r="Y991" s="273"/>
      <c r="Z991" s="273"/>
      <c r="AA991" s="273"/>
      <c r="AB991" s="273"/>
      <c r="AC991" s="273"/>
      <c r="AD991" s="273"/>
      <c r="AE991" s="273"/>
      <c r="AF991" s="273"/>
      <c r="AG991" s="273"/>
      <c r="AH991" s="273"/>
      <c r="AI991" s="273"/>
      <c r="AJ991" s="273"/>
      <c r="AK991" s="273"/>
      <c r="AL991" s="273"/>
      <c r="AM991" s="273"/>
      <c r="AN991" s="273"/>
      <c r="AO991" s="273"/>
      <c r="AP991" s="273"/>
      <c r="AQ991" s="273"/>
      <c r="AR991" s="273"/>
      <c r="AS991" s="273"/>
      <c r="AT991" s="273"/>
      <c r="AU991" s="273"/>
      <c r="AV991" s="273"/>
      <c r="AW991" s="273"/>
      <c r="AX991" s="273"/>
      <c r="AY991" s="273"/>
      <c r="AZ991" s="273"/>
      <c r="BA991" s="273"/>
      <c r="BB991" s="273"/>
      <c r="BC991" s="273"/>
      <c r="BD991" s="273"/>
      <c r="BE991" s="273"/>
      <c r="BF991" s="273"/>
      <c r="BG991" s="273"/>
      <c r="BH991" s="273"/>
      <c r="BI991" s="273"/>
      <c r="BJ991" s="273"/>
      <c r="BK991" s="273"/>
      <c r="BL991" s="273"/>
      <c r="BM991" s="273"/>
      <c r="BN991" s="273"/>
      <c r="BO991" s="273"/>
      <c r="BP991" s="273"/>
      <c r="BQ991" s="273"/>
      <c r="BR991" s="273"/>
      <c r="BS991" s="273"/>
      <c r="BT991" s="273"/>
      <c r="BU991" s="273"/>
      <c r="BV991" s="273"/>
      <c r="BW991" s="273"/>
      <c r="BX991" s="273"/>
      <c r="BY991" s="273"/>
      <c r="BZ991" s="273"/>
      <c r="CA991" s="273"/>
      <c r="CB991" s="273"/>
      <c r="CC991" s="273"/>
      <c r="CD991" s="273"/>
      <c r="CE991" s="273"/>
      <c r="CF991" s="273"/>
      <c r="CG991" s="273"/>
      <c r="CH991" s="273"/>
      <c r="CI991" s="273"/>
      <c r="CJ991" s="273"/>
      <c r="CK991" s="273"/>
      <c r="CL991" s="273"/>
      <c r="CM991" s="273"/>
      <c r="CN991" s="273"/>
      <c r="CO991" s="273"/>
      <c r="CP991" s="273"/>
      <c r="CQ991" s="273"/>
      <c r="CR991" s="273"/>
      <c r="CS991" s="273"/>
      <c r="CT991" s="273"/>
      <c r="CU991" s="273"/>
      <c r="CV991" s="273"/>
      <c r="CW991" s="273"/>
      <c r="CX991" s="273"/>
      <c r="CY991" s="273"/>
      <c r="CZ991" s="273"/>
      <c r="DA991" s="273"/>
      <c r="DB991" s="273"/>
      <c r="DC991" s="273"/>
      <c r="DD991" s="273"/>
    </row>
    <row r="992" spans="1:108" s="136" customFormat="1" ht="22.5" customHeight="1">
      <c r="A992" s="43">
        <v>129</v>
      </c>
      <c r="B992" s="136">
        <v>23</v>
      </c>
      <c r="C992" s="136" t="s">
        <v>7285</v>
      </c>
      <c r="D992" s="136" t="s">
        <v>7281</v>
      </c>
      <c r="E992" s="136" t="s">
        <v>7286</v>
      </c>
      <c r="F992" s="299" t="s">
        <v>7287</v>
      </c>
      <c r="G992" s="158" t="s">
        <v>34</v>
      </c>
      <c r="H992" s="354">
        <v>3752</v>
      </c>
      <c r="I992" s="136">
        <v>0</v>
      </c>
      <c r="J992" s="136">
        <v>0</v>
      </c>
      <c r="K992" s="162">
        <v>42454</v>
      </c>
      <c r="L992" s="299" t="s">
        <v>7288</v>
      </c>
      <c r="N992" s="273"/>
      <c r="O992" s="273"/>
      <c r="P992" s="273"/>
      <c r="Q992" s="273"/>
      <c r="R992" s="273"/>
      <c r="S992" s="273"/>
      <c r="T992" s="273"/>
      <c r="U992" s="273"/>
      <c r="V992" s="273"/>
      <c r="W992" s="273"/>
      <c r="X992" s="273"/>
      <c r="Y992" s="273"/>
      <c r="Z992" s="273"/>
      <c r="AA992" s="273"/>
      <c r="AB992" s="273"/>
      <c r="AC992" s="273"/>
      <c r="AD992" s="273"/>
      <c r="AE992" s="273"/>
      <c r="AF992" s="273"/>
      <c r="AG992" s="273"/>
      <c r="AH992" s="273"/>
      <c r="AI992" s="273"/>
      <c r="AJ992" s="273"/>
      <c r="AK992" s="273"/>
      <c r="AL992" s="273"/>
      <c r="AM992" s="273"/>
      <c r="AN992" s="273"/>
      <c r="AO992" s="273"/>
      <c r="AP992" s="273"/>
      <c r="AQ992" s="273"/>
      <c r="AR992" s="273"/>
      <c r="AS992" s="273"/>
      <c r="AT992" s="273"/>
      <c r="AU992" s="273"/>
      <c r="AV992" s="273"/>
      <c r="AW992" s="273"/>
      <c r="AX992" s="273"/>
      <c r="AY992" s="273"/>
      <c r="AZ992" s="273"/>
      <c r="BA992" s="273"/>
      <c r="BB992" s="273"/>
      <c r="BC992" s="273"/>
      <c r="BD992" s="273"/>
      <c r="BE992" s="273"/>
      <c r="BF992" s="273"/>
      <c r="BG992" s="273"/>
      <c r="BH992" s="273"/>
      <c r="BI992" s="273"/>
      <c r="BJ992" s="273"/>
      <c r="BK992" s="273"/>
      <c r="BL992" s="273"/>
      <c r="BM992" s="273"/>
      <c r="BN992" s="273"/>
      <c r="BO992" s="273"/>
      <c r="BP992" s="273"/>
      <c r="BQ992" s="273"/>
      <c r="BR992" s="273"/>
      <c r="BS992" s="273"/>
      <c r="BT992" s="273"/>
      <c r="BU992" s="273"/>
      <c r="BV992" s="273"/>
      <c r="BW992" s="273"/>
      <c r="BX992" s="273"/>
      <c r="BY992" s="273"/>
      <c r="BZ992" s="273"/>
      <c r="CA992" s="273"/>
      <c r="CB992" s="273"/>
      <c r="CC992" s="273"/>
      <c r="CD992" s="273"/>
      <c r="CE992" s="273"/>
      <c r="CF992" s="273"/>
      <c r="CG992" s="273"/>
      <c r="CH992" s="273"/>
      <c r="CI992" s="273"/>
      <c r="CJ992" s="273"/>
      <c r="CK992" s="273"/>
      <c r="CL992" s="273"/>
      <c r="CM992" s="273"/>
      <c r="CN992" s="273"/>
      <c r="CO992" s="273"/>
      <c r="CP992" s="273"/>
      <c r="CQ992" s="273"/>
      <c r="CR992" s="273"/>
      <c r="CS992" s="273"/>
      <c r="CT992" s="273"/>
      <c r="CU992" s="273"/>
      <c r="CV992" s="273"/>
      <c r="CW992" s="273"/>
      <c r="CX992" s="273"/>
      <c r="CY992" s="273"/>
      <c r="CZ992" s="273"/>
      <c r="DA992" s="273"/>
      <c r="DB992" s="273"/>
      <c r="DC992" s="273"/>
      <c r="DD992" s="273"/>
    </row>
    <row r="993" spans="1:108" s="136" customFormat="1" ht="22.5" customHeight="1">
      <c r="A993" s="43">
        <v>130</v>
      </c>
      <c r="B993" s="136">
        <v>24</v>
      </c>
      <c r="C993" s="136" t="s">
        <v>7289</v>
      </c>
      <c r="D993" s="136" t="s">
        <v>7281</v>
      </c>
      <c r="E993" s="180" t="s">
        <v>7290</v>
      </c>
      <c r="F993" s="299" t="s">
        <v>7291</v>
      </c>
      <c r="G993" s="158" t="s">
        <v>34</v>
      </c>
      <c r="H993" s="354">
        <v>8666</v>
      </c>
      <c r="I993" s="180">
        <v>0</v>
      </c>
      <c r="J993" s="180">
        <v>0</v>
      </c>
      <c r="K993" s="162">
        <v>42454</v>
      </c>
      <c r="L993" s="299" t="s">
        <v>1519</v>
      </c>
      <c r="M993" s="180"/>
      <c r="N993" s="273"/>
      <c r="O993" s="273"/>
      <c r="P993" s="273"/>
      <c r="Q993" s="273"/>
      <c r="R993" s="273"/>
      <c r="S993" s="273"/>
      <c r="T993" s="273"/>
      <c r="U993" s="273"/>
      <c r="V993" s="273"/>
      <c r="W993" s="273"/>
      <c r="X993" s="273"/>
      <c r="Y993" s="273"/>
      <c r="Z993" s="273"/>
      <c r="AA993" s="273"/>
      <c r="AB993" s="273"/>
      <c r="AC993" s="273"/>
      <c r="AD993" s="273"/>
      <c r="AE993" s="273"/>
      <c r="AF993" s="273"/>
      <c r="AG993" s="273"/>
      <c r="AH993" s="273"/>
      <c r="AI993" s="273"/>
      <c r="AJ993" s="273"/>
      <c r="AK993" s="273"/>
      <c r="AL993" s="273"/>
      <c r="AM993" s="273"/>
      <c r="AN993" s="273"/>
      <c r="AO993" s="273"/>
      <c r="AP993" s="273"/>
      <c r="AQ993" s="273"/>
      <c r="AR993" s="273"/>
      <c r="AS993" s="273"/>
      <c r="AT993" s="273"/>
      <c r="AU993" s="273"/>
      <c r="AV993" s="273"/>
      <c r="AW993" s="273"/>
      <c r="AX993" s="273"/>
      <c r="AY993" s="273"/>
      <c r="AZ993" s="273"/>
      <c r="BA993" s="273"/>
      <c r="BB993" s="273"/>
      <c r="BC993" s="273"/>
      <c r="BD993" s="273"/>
      <c r="BE993" s="273"/>
      <c r="BF993" s="273"/>
      <c r="BG993" s="273"/>
      <c r="BH993" s="273"/>
      <c r="BI993" s="273"/>
      <c r="BJ993" s="273"/>
      <c r="BK993" s="273"/>
      <c r="BL993" s="273"/>
      <c r="BM993" s="273"/>
      <c r="BN993" s="273"/>
      <c r="BO993" s="273"/>
      <c r="BP993" s="273"/>
      <c r="BQ993" s="273"/>
      <c r="BR993" s="273"/>
      <c r="BS993" s="273"/>
      <c r="BT993" s="273"/>
      <c r="BU993" s="273"/>
      <c r="BV993" s="273"/>
      <c r="BW993" s="273"/>
      <c r="BX993" s="273"/>
      <c r="BY993" s="273"/>
      <c r="BZ993" s="273"/>
      <c r="CA993" s="273"/>
      <c r="CB993" s="273"/>
      <c r="CC993" s="273"/>
      <c r="CD993" s="273"/>
      <c r="CE993" s="273"/>
      <c r="CF993" s="273"/>
      <c r="CG993" s="273"/>
      <c r="CH993" s="273"/>
      <c r="CI993" s="273"/>
      <c r="CJ993" s="273"/>
      <c r="CK993" s="273"/>
      <c r="CL993" s="273"/>
      <c r="CM993" s="273"/>
      <c r="CN993" s="273"/>
      <c r="CO993" s="273"/>
      <c r="CP993" s="273"/>
      <c r="CQ993" s="273"/>
      <c r="CR993" s="273"/>
      <c r="CS993" s="273"/>
      <c r="CT993" s="273"/>
      <c r="CU993" s="273"/>
      <c r="CV993" s="273"/>
      <c r="CW993" s="273"/>
      <c r="CX993" s="273"/>
      <c r="CY993" s="273"/>
      <c r="CZ993" s="273"/>
      <c r="DA993" s="273"/>
      <c r="DB993" s="273"/>
      <c r="DC993" s="273"/>
      <c r="DD993" s="273"/>
    </row>
    <row r="994" spans="1:108" s="136" customFormat="1" ht="22.5" customHeight="1">
      <c r="A994" s="43">
        <v>131</v>
      </c>
      <c r="B994" s="136">
        <v>25</v>
      </c>
      <c r="C994" s="136" t="s">
        <v>7292</v>
      </c>
      <c r="D994" s="136" t="s">
        <v>7293</v>
      </c>
      <c r="E994" s="180" t="s">
        <v>7294</v>
      </c>
      <c r="F994" s="299" t="s">
        <v>7295</v>
      </c>
      <c r="G994" s="158" t="s">
        <v>34</v>
      </c>
      <c r="H994" s="354">
        <v>8800</v>
      </c>
      <c r="I994" s="180">
        <v>0</v>
      </c>
      <c r="J994" s="180">
        <v>0</v>
      </c>
      <c r="K994" s="162">
        <v>42395</v>
      </c>
      <c r="L994" s="299" t="s">
        <v>7296</v>
      </c>
      <c r="M994" s="180"/>
      <c r="N994" s="273"/>
      <c r="O994" s="273"/>
      <c r="P994" s="273"/>
      <c r="Q994" s="273"/>
      <c r="R994" s="273"/>
      <c r="S994" s="273"/>
      <c r="T994" s="273"/>
      <c r="U994" s="273"/>
      <c r="V994" s="273"/>
      <c r="W994" s="273"/>
      <c r="X994" s="273"/>
      <c r="Y994" s="273"/>
      <c r="Z994" s="273"/>
      <c r="AA994" s="273"/>
      <c r="AB994" s="273"/>
      <c r="AC994" s="273"/>
      <c r="AD994" s="273"/>
      <c r="AE994" s="273"/>
      <c r="AF994" s="273"/>
      <c r="AG994" s="273"/>
      <c r="AH994" s="273"/>
      <c r="AI994" s="273"/>
      <c r="AJ994" s="273"/>
      <c r="AK994" s="273"/>
      <c r="AL994" s="273"/>
      <c r="AM994" s="273"/>
      <c r="AN994" s="273"/>
      <c r="AO994" s="273"/>
      <c r="AP994" s="273"/>
      <c r="AQ994" s="273"/>
      <c r="AR994" s="273"/>
      <c r="AS994" s="273"/>
      <c r="AT994" s="273"/>
      <c r="AU994" s="273"/>
      <c r="AV994" s="273"/>
      <c r="AW994" s="273"/>
      <c r="AX994" s="273"/>
      <c r="AY994" s="273"/>
      <c r="AZ994" s="273"/>
      <c r="BA994" s="273"/>
      <c r="BB994" s="273"/>
      <c r="BC994" s="273"/>
      <c r="BD994" s="273"/>
      <c r="BE994" s="273"/>
      <c r="BF994" s="273"/>
      <c r="BG994" s="273"/>
      <c r="BH994" s="273"/>
      <c r="BI994" s="273"/>
      <c r="BJ994" s="273"/>
      <c r="BK994" s="273"/>
      <c r="BL994" s="273"/>
      <c r="BM994" s="273"/>
      <c r="BN994" s="273"/>
      <c r="BO994" s="273"/>
      <c r="BP994" s="273"/>
      <c r="BQ994" s="273"/>
      <c r="BR994" s="273"/>
      <c r="BS994" s="273"/>
      <c r="BT994" s="273"/>
      <c r="BU994" s="273"/>
      <c r="BV994" s="273"/>
      <c r="BW994" s="273"/>
      <c r="BX994" s="273"/>
      <c r="BY994" s="273"/>
      <c r="BZ994" s="273"/>
      <c r="CA994" s="273"/>
      <c r="CB994" s="273"/>
      <c r="CC994" s="273"/>
      <c r="CD994" s="273"/>
      <c r="CE994" s="273"/>
      <c r="CF994" s="273"/>
      <c r="CG994" s="273"/>
      <c r="CH994" s="273"/>
      <c r="CI994" s="273"/>
      <c r="CJ994" s="273"/>
      <c r="CK994" s="273"/>
      <c r="CL994" s="273"/>
      <c r="CM994" s="273"/>
      <c r="CN994" s="273"/>
      <c r="CO994" s="273"/>
      <c r="CP994" s="273"/>
      <c r="CQ994" s="273"/>
      <c r="CR994" s="273"/>
      <c r="CS994" s="273"/>
      <c r="CT994" s="273"/>
      <c r="CU994" s="273"/>
      <c r="CV994" s="273"/>
      <c r="CW994" s="273"/>
      <c r="CX994" s="273"/>
      <c r="CY994" s="273"/>
      <c r="CZ994" s="273"/>
      <c r="DA994" s="273"/>
      <c r="DB994" s="273"/>
      <c r="DC994" s="273"/>
      <c r="DD994" s="273"/>
    </row>
    <row r="995" spans="1:108" s="136" customFormat="1" ht="22.5" customHeight="1">
      <c r="A995" s="43">
        <v>132</v>
      </c>
      <c r="B995" s="136">
        <v>26</v>
      </c>
      <c r="C995" s="136" t="s">
        <v>7297</v>
      </c>
      <c r="D995" s="136" t="s">
        <v>7293</v>
      </c>
      <c r="E995" s="180" t="s">
        <v>7298</v>
      </c>
      <c r="F995" s="299" t="s">
        <v>7299</v>
      </c>
      <c r="G995" s="158" t="s">
        <v>34</v>
      </c>
      <c r="H995" s="354">
        <v>15000</v>
      </c>
      <c r="I995" s="180">
        <v>0</v>
      </c>
      <c r="J995" s="180">
        <v>0</v>
      </c>
      <c r="K995" s="162">
        <v>42450</v>
      </c>
      <c r="L995" s="299" t="s">
        <v>7300</v>
      </c>
      <c r="M995" s="180"/>
      <c r="N995" s="273"/>
      <c r="O995" s="273"/>
      <c r="P995" s="273"/>
      <c r="Q995" s="273"/>
      <c r="R995" s="273"/>
      <c r="S995" s="273"/>
      <c r="T995" s="273"/>
      <c r="U995" s="273"/>
      <c r="V995" s="273"/>
      <c r="W995" s="273"/>
      <c r="X995" s="273"/>
      <c r="Y995" s="273"/>
      <c r="Z995" s="273"/>
      <c r="AA995" s="273"/>
      <c r="AB995" s="273"/>
      <c r="AC995" s="273"/>
      <c r="AD995" s="273"/>
      <c r="AE995" s="273"/>
      <c r="AF995" s="273"/>
      <c r="AG995" s="273"/>
      <c r="AH995" s="273"/>
      <c r="AI995" s="273"/>
      <c r="AJ995" s="273"/>
      <c r="AK995" s="273"/>
      <c r="AL995" s="273"/>
      <c r="AM995" s="273"/>
      <c r="AN995" s="273"/>
      <c r="AO995" s="273"/>
      <c r="AP995" s="273"/>
      <c r="AQ995" s="273"/>
      <c r="AR995" s="273"/>
      <c r="AS995" s="273"/>
      <c r="AT995" s="273"/>
      <c r="AU995" s="273"/>
      <c r="AV995" s="273"/>
      <c r="AW995" s="273"/>
      <c r="AX995" s="273"/>
      <c r="AY995" s="273"/>
      <c r="AZ995" s="273"/>
      <c r="BA995" s="273"/>
      <c r="BB995" s="273"/>
      <c r="BC995" s="273"/>
      <c r="BD995" s="273"/>
      <c r="BE995" s="273"/>
      <c r="BF995" s="273"/>
      <c r="BG995" s="273"/>
      <c r="BH995" s="273"/>
      <c r="BI995" s="273"/>
      <c r="BJ995" s="273"/>
      <c r="BK995" s="273"/>
      <c r="BL995" s="273"/>
      <c r="BM995" s="273"/>
      <c r="BN995" s="273"/>
      <c r="BO995" s="273"/>
      <c r="BP995" s="273"/>
      <c r="BQ995" s="273"/>
      <c r="BR995" s="273"/>
      <c r="BS995" s="273"/>
      <c r="BT995" s="273"/>
      <c r="BU995" s="273"/>
      <c r="BV995" s="273"/>
      <c r="BW995" s="273"/>
      <c r="BX995" s="273"/>
      <c r="BY995" s="273"/>
      <c r="BZ995" s="273"/>
      <c r="CA995" s="273"/>
      <c r="CB995" s="273"/>
      <c r="CC995" s="273"/>
      <c r="CD995" s="273"/>
      <c r="CE995" s="273"/>
      <c r="CF995" s="273"/>
      <c r="CG995" s="273"/>
      <c r="CH995" s="273"/>
      <c r="CI995" s="273"/>
      <c r="CJ995" s="273"/>
      <c r="CK995" s="273"/>
      <c r="CL995" s="273"/>
      <c r="CM995" s="273"/>
      <c r="CN995" s="273"/>
      <c r="CO995" s="273"/>
      <c r="CP995" s="273"/>
      <c r="CQ995" s="273"/>
      <c r="CR995" s="273"/>
      <c r="CS995" s="273"/>
      <c r="CT995" s="273"/>
      <c r="CU995" s="273"/>
      <c r="CV995" s="273"/>
      <c r="CW995" s="273"/>
      <c r="CX995" s="273"/>
      <c r="CY995" s="273"/>
      <c r="CZ995" s="273"/>
      <c r="DA995" s="273"/>
      <c r="DB995" s="273"/>
      <c r="DC995" s="273"/>
      <c r="DD995" s="273"/>
    </row>
    <row r="996" spans="1:108" s="160" customFormat="1" ht="22.5" customHeight="1">
      <c r="A996" s="43">
        <v>133</v>
      </c>
      <c r="B996" s="136">
        <v>27</v>
      </c>
      <c r="C996" s="136" t="s">
        <v>7301</v>
      </c>
      <c r="D996" s="136" t="s">
        <v>7293</v>
      </c>
      <c r="E996" s="180" t="s">
        <v>7302</v>
      </c>
      <c r="F996" s="299" t="s">
        <v>7303</v>
      </c>
      <c r="G996" s="158" t="s">
        <v>34</v>
      </c>
      <c r="H996" s="354">
        <v>2714</v>
      </c>
      <c r="I996" s="136">
        <v>0</v>
      </c>
      <c r="J996" s="136">
        <v>0</v>
      </c>
      <c r="K996" s="162">
        <v>42450</v>
      </c>
      <c r="L996" s="299" t="s">
        <v>7304</v>
      </c>
      <c r="M996" s="136"/>
      <c r="N996" s="273"/>
      <c r="O996" s="273"/>
      <c r="P996" s="273"/>
      <c r="Q996" s="273"/>
      <c r="R996" s="273"/>
      <c r="S996" s="273"/>
      <c r="T996" s="273"/>
      <c r="U996" s="273"/>
      <c r="V996" s="273"/>
      <c r="W996" s="273"/>
      <c r="X996" s="273"/>
      <c r="Y996" s="273"/>
      <c r="Z996" s="273"/>
      <c r="AA996" s="273"/>
      <c r="AB996" s="273"/>
      <c r="AC996" s="273"/>
      <c r="AD996" s="273"/>
      <c r="AE996" s="273"/>
      <c r="AF996" s="273"/>
      <c r="AG996" s="273"/>
      <c r="AH996" s="273"/>
      <c r="AI996" s="273"/>
      <c r="AJ996" s="273"/>
      <c r="AK996" s="273"/>
      <c r="AL996" s="273"/>
      <c r="AM996" s="273"/>
      <c r="AN996" s="273"/>
      <c r="AO996" s="273"/>
      <c r="AP996" s="273"/>
      <c r="AQ996" s="273"/>
      <c r="AR996" s="273"/>
      <c r="AS996" s="273"/>
      <c r="AT996" s="273"/>
      <c r="AU996" s="273"/>
      <c r="AV996" s="273"/>
      <c r="AW996" s="273"/>
      <c r="AX996" s="273"/>
      <c r="AY996" s="273"/>
      <c r="AZ996" s="273"/>
      <c r="BA996" s="273"/>
      <c r="BB996" s="273"/>
      <c r="BC996" s="273"/>
      <c r="BD996" s="273"/>
      <c r="BE996" s="273"/>
      <c r="BF996" s="273"/>
      <c r="BG996" s="273"/>
      <c r="BH996" s="273"/>
      <c r="BI996" s="273"/>
      <c r="BJ996" s="273"/>
      <c r="BK996" s="273"/>
      <c r="BL996" s="273"/>
      <c r="BM996" s="273"/>
      <c r="BN996" s="273"/>
      <c r="BO996" s="273"/>
      <c r="BP996" s="273"/>
      <c r="BQ996" s="273"/>
      <c r="BR996" s="273"/>
      <c r="BS996" s="273"/>
      <c r="BT996" s="273"/>
      <c r="BU996" s="273"/>
      <c r="BV996" s="273"/>
      <c r="BW996" s="273"/>
      <c r="BX996" s="273"/>
      <c r="BY996" s="273"/>
      <c r="BZ996" s="273"/>
      <c r="CA996" s="273"/>
      <c r="CB996" s="273"/>
      <c r="CC996" s="273"/>
      <c r="CD996" s="273"/>
      <c r="CE996" s="273"/>
      <c r="CF996" s="273"/>
      <c r="CG996" s="273"/>
      <c r="CH996" s="273"/>
      <c r="CI996" s="273"/>
      <c r="CJ996" s="273"/>
      <c r="CK996" s="273"/>
      <c r="CL996" s="273"/>
      <c r="CM996" s="273"/>
      <c r="CN996" s="273"/>
      <c r="CO996" s="273"/>
      <c r="CP996" s="273"/>
      <c r="CQ996" s="273"/>
      <c r="CR996" s="273"/>
      <c r="CS996" s="273"/>
      <c r="CT996" s="273"/>
      <c r="CU996" s="273"/>
      <c r="CV996" s="273"/>
      <c r="CW996" s="273"/>
      <c r="CX996" s="273"/>
      <c r="CY996" s="273"/>
      <c r="CZ996" s="273"/>
      <c r="DA996" s="273"/>
      <c r="DB996" s="273"/>
      <c r="DC996" s="273"/>
      <c r="DD996" s="273"/>
    </row>
    <row r="997" spans="1:108" s="136" customFormat="1" ht="22.5" customHeight="1">
      <c r="A997" s="43">
        <v>134</v>
      </c>
      <c r="B997" s="136">
        <v>28</v>
      </c>
      <c r="C997" s="136" t="s">
        <v>7305</v>
      </c>
      <c r="D997" s="136" t="s">
        <v>7293</v>
      </c>
      <c r="E997" s="180" t="s">
        <v>7306</v>
      </c>
      <c r="F997" s="299" t="s">
        <v>7307</v>
      </c>
      <c r="G997" s="158" t="s">
        <v>34</v>
      </c>
      <c r="H997" s="354">
        <v>5200</v>
      </c>
      <c r="I997" s="136">
        <v>0</v>
      </c>
      <c r="J997" s="136">
        <v>0</v>
      </c>
      <c r="K997" s="162">
        <v>42450</v>
      </c>
      <c r="L997" s="299" t="s">
        <v>7308</v>
      </c>
      <c r="N997" s="273"/>
      <c r="O997" s="273"/>
      <c r="P997" s="273"/>
      <c r="Q997" s="273"/>
      <c r="R997" s="273"/>
      <c r="S997" s="273"/>
      <c r="T997" s="273"/>
      <c r="U997" s="273"/>
      <c r="V997" s="273"/>
      <c r="W997" s="273"/>
      <c r="X997" s="273"/>
      <c r="Y997" s="273"/>
      <c r="Z997" s="273"/>
      <c r="AA997" s="273"/>
      <c r="AB997" s="273"/>
      <c r="AC997" s="273"/>
      <c r="AD997" s="273"/>
      <c r="AE997" s="273"/>
      <c r="AF997" s="273"/>
      <c r="AG997" s="273"/>
      <c r="AH997" s="273"/>
      <c r="AI997" s="273"/>
      <c r="AJ997" s="273"/>
      <c r="AK997" s="273"/>
      <c r="AL997" s="273"/>
      <c r="AM997" s="273"/>
      <c r="AN997" s="273"/>
      <c r="AO997" s="273"/>
      <c r="AP997" s="273"/>
      <c r="AQ997" s="273"/>
      <c r="AR997" s="273"/>
      <c r="AS997" s="273"/>
      <c r="AT997" s="273"/>
      <c r="AU997" s="273"/>
      <c r="AV997" s="273"/>
      <c r="AW997" s="273"/>
      <c r="AX997" s="273"/>
      <c r="AY997" s="273"/>
      <c r="AZ997" s="273"/>
      <c r="BA997" s="273"/>
      <c r="BB997" s="273"/>
      <c r="BC997" s="273"/>
      <c r="BD997" s="273"/>
      <c r="BE997" s="273"/>
      <c r="BF997" s="273"/>
      <c r="BG997" s="273"/>
      <c r="BH997" s="273"/>
      <c r="BI997" s="273"/>
      <c r="BJ997" s="273"/>
      <c r="BK997" s="273"/>
      <c r="BL997" s="273"/>
      <c r="BM997" s="273"/>
      <c r="BN997" s="273"/>
      <c r="BO997" s="273"/>
      <c r="BP997" s="273"/>
      <c r="BQ997" s="273"/>
      <c r="BR997" s="273"/>
      <c r="BS997" s="273"/>
      <c r="BT997" s="273"/>
      <c r="BU997" s="273"/>
      <c r="BV997" s="273"/>
      <c r="BW997" s="273"/>
      <c r="BX997" s="273"/>
      <c r="BY997" s="273"/>
      <c r="BZ997" s="273"/>
      <c r="CA997" s="273"/>
      <c r="CB997" s="273"/>
      <c r="CC997" s="273"/>
      <c r="CD997" s="273"/>
      <c r="CE997" s="273"/>
      <c r="CF997" s="273"/>
      <c r="CG997" s="273"/>
      <c r="CH997" s="273"/>
      <c r="CI997" s="273"/>
      <c r="CJ997" s="273"/>
      <c r="CK997" s="273"/>
      <c r="CL997" s="273"/>
      <c r="CM997" s="273"/>
      <c r="CN997" s="273"/>
      <c r="CO997" s="273"/>
      <c r="CP997" s="273"/>
      <c r="CQ997" s="273"/>
      <c r="CR997" s="273"/>
      <c r="CS997" s="273"/>
      <c r="CT997" s="273"/>
      <c r="CU997" s="273"/>
      <c r="CV997" s="273"/>
      <c r="CW997" s="273"/>
      <c r="CX997" s="273"/>
      <c r="CY997" s="273"/>
      <c r="CZ997" s="273"/>
      <c r="DA997" s="273"/>
      <c r="DB997" s="273"/>
      <c r="DC997" s="273"/>
      <c r="DD997" s="273"/>
    </row>
    <row r="998" spans="1:108" s="136" customFormat="1" ht="22.5" customHeight="1">
      <c r="A998" s="43">
        <v>135</v>
      </c>
      <c r="B998" s="136">
        <v>29</v>
      </c>
      <c r="C998" s="136" t="s">
        <v>7309</v>
      </c>
      <c r="D998" s="136" t="s">
        <v>7293</v>
      </c>
      <c r="E998" s="180" t="s">
        <v>7310</v>
      </c>
      <c r="F998" s="299" t="s">
        <v>7311</v>
      </c>
      <c r="G998" s="158" t="s">
        <v>34</v>
      </c>
      <c r="H998" s="355">
        <v>2450</v>
      </c>
      <c r="I998" s="136">
        <v>0</v>
      </c>
      <c r="J998" s="136">
        <v>0</v>
      </c>
      <c r="K998" s="162">
        <v>42450</v>
      </c>
      <c r="L998" s="299" t="s">
        <v>7312</v>
      </c>
      <c r="N998" s="273"/>
      <c r="O998" s="273"/>
      <c r="P998" s="273"/>
      <c r="Q998" s="273"/>
      <c r="R998" s="273"/>
      <c r="S998" s="273"/>
      <c r="T998" s="273"/>
      <c r="U998" s="273"/>
      <c r="V998" s="273"/>
      <c r="W998" s="273"/>
      <c r="X998" s="273"/>
      <c r="Y998" s="273"/>
      <c r="Z998" s="273"/>
      <c r="AA998" s="273"/>
      <c r="AB998" s="273"/>
      <c r="AC998" s="273"/>
      <c r="AD998" s="273"/>
      <c r="AE998" s="273"/>
      <c r="AF998" s="273"/>
      <c r="AG998" s="273"/>
      <c r="AH998" s="273"/>
      <c r="AI998" s="273"/>
      <c r="AJ998" s="273"/>
      <c r="AK998" s="273"/>
      <c r="AL998" s="273"/>
      <c r="AM998" s="273"/>
      <c r="AN998" s="273"/>
      <c r="AO998" s="273"/>
      <c r="AP998" s="273"/>
      <c r="AQ998" s="273"/>
      <c r="AR998" s="273"/>
      <c r="AS998" s="273"/>
      <c r="AT998" s="273"/>
      <c r="AU998" s="273"/>
      <c r="AV998" s="273"/>
      <c r="AW998" s="273"/>
      <c r="AX998" s="273"/>
      <c r="AY998" s="273"/>
      <c r="AZ998" s="273"/>
      <c r="BA998" s="273"/>
      <c r="BB998" s="273"/>
      <c r="BC998" s="273"/>
      <c r="BD998" s="273"/>
      <c r="BE998" s="273"/>
      <c r="BF998" s="273"/>
      <c r="BG998" s="273"/>
      <c r="BH998" s="273"/>
      <c r="BI998" s="273"/>
      <c r="BJ998" s="273"/>
      <c r="BK998" s="273"/>
      <c r="BL998" s="273"/>
      <c r="BM998" s="273"/>
      <c r="BN998" s="273"/>
      <c r="BO998" s="273"/>
      <c r="BP998" s="273"/>
      <c r="BQ998" s="273"/>
      <c r="BR998" s="273"/>
      <c r="BS998" s="273"/>
      <c r="BT998" s="273"/>
      <c r="BU998" s="273"/>
      <c r="BV998" s="273"/>
      <c r="BW998" s="273"/>
      <c r="BX998" s="273"/>
      <c r="BY998" s="273"/>
      <c r="BZ998" s="273"/>
      <c r="CA998" s="273"/>
      <c r="CB998" s="273"/>
      <c r="CC998" s="273"/>
      <c r="CD998" s="273"/>
      <c r="CE998" s="273"/>
      <c r="CF998" s="273"/>
      <c r="CG998" s="273"/>
      <c r="CH998" s="273"/>
      <c r="CI998" s="273"/>
      <c r="CJ998" s="273"/>
      <c r="CK998" s="273"/>
      <c r="CL998" s="273"/>
      <c r="CM998" s="273"/>
      <c r="CN998" s="273"/>
      <c r="CO998" s="273"/>
      <c r="CP998" s="273"/>
      <c r="CQ998" s="273"/>
      <c r="CR998" s="273"/>
      <c r="CS998" s="273"/>
      <c r="CT998" s="273"/>
      <c r="CU998" s="273"/>
      <c r="CV998" s="273"/>
      <c r="CW998" s="273"/>
      <c r="CX998" s="273"/>
      <c r="CY998" s="273"/>
      <c r="CZ998" s="273"/>
      <c r="DA998" s="273"/>
      <c r="DB998" s="273"/>
      <c r="DC998" s="273"/>
      <c r="DD998" s="273"/>
    </row>
    <row r="999" spans="1:108" s="136" customFormat="1" ht="22.5" customHeight="1">
      <c r="A999" s="43">
        <v>136</v>
      </c>
      <c r="B999" s="136">
        <v>30</v>
      </c>
      <c r="C999" s="136" t="s">
        <v>7313</v>
      </c>
      <c r="D999" s="136" t="s">
        <v>7293</v>
      </c>
      <c r="E999" s="180" t="s">
        <v>7314</v>
      </c>
      <c r="F999" s="299" t="s">
        <v>7315</v>
      </c>
      <c r="G999" s="158" t="s">
        <v>34</v>
      </c>
      <c r="H999" s="355">
        <v>15400</v>
      </c>
      <c r="I999" s="136">
        <v>0</v>
      </c>
      <c r="J999" s="136">
        <v>0</v>
      </c>
      <c r="K999" s="162">
        <v>42450</v>
      </c>
      <c r="L999" s="299" t="s">
        <v>7316</v>
      </c>
      <c r="N999" s="273"/>
      <c r="O999" s="273"/>
      <c r="P999" s="273"/>
      <c r="Q999" s="273"/>
      <c r="R999" s="273"/>
      <c r="S999" s="273"/>
      <c r="T999" s="273"/>
      <c r="U999" s="273"/>
      <c r="V999" s="273"/>
      <c r="W999" s="273"/>
      <c r="X999" s="273"/>
      <c r="Y999" s="273"/>
      <c r="Z999" s="273"/>
      <c r="AA999" s="273"/>
      <c r="AB999" s="273"/>
      <c r="AC999" s="273"/>
      <c r="AD999" s="273"/>
      <c r="AE999" s="273"/>
      <c r="AF999" s="273"/>
      <c r="AG999" s="273"/>
      <c r="AH999" s="273"/>
      <c r="AI999" s="273"/>
      <c r="AJ999" s="273"/>
      <c r="AK999" s="273"/>
      <c r="AL999" s="273"/>
      <c r="AM999" s="273"/>
      <c r="AN999" s="273"/>
      <c r="AO999" s="273"/>
      <c r="AP999" s="273"/>
      <c r="AQ999" s="273"/>
      <c r="AR999" s="273"/>
      <c r="AS999" s="273"/>
      <c r="AT999" s="273"/>
      <c r="AU999" s="273"/>
      <c r="AV999" s="273"/>
      <c r="AW999" s="273"/>
      <c r="AX999" s="273"/>
      <c r="AY999" s="273"/>
      <c r="AZ999" s="273"/>
      <c r="BA999" s="273"/>
      <c r="BB999" s="273"/>
      <c r="BC999" s="273"/>
      <c r="BD999" s="273"/>
      <c r="BE999" s="273"/>
      <c r="BF999" s="273"/>
      <c r="BG999" s="273"/>
      <c r="BH999" s="273"/>
      <c r="BI999" s="273"/>
      <c r="BJ999" s="273"/>
      <c r="BK999" s="273"/>
      <c r="BL999" s="273"/>
      <c r="BM999" s="273"/>
      <c r="BN999" s="273"/>
      <c r="BO999" s="273"/>
      <c r="BP999" s="273"/>
      <c r="BQ999" s="273"/>
      <c r="BR999" s="273"/>
      <c r="BS999" s="273"/>
      <c r="BT999" s="273"/>
      <c r="BU999" s="273"/>
      <c r="BV999" s="273"/>
      <c r="BW999" s="273"/>
      <c r="BX999" s="273"/>
      <c r="BY999" s="273"/>
      <c r="BZ999" s="273"/>
      <c r="CA999" s="273"/>
      <c r="CB999" s="273"/>
      <c r="CC999" s="273"/>
      <c r="CD999" s="273"/>
      <c r="CE999" s="273"/>
      <c r="CF999" s="273"/>
      <c r="CG999" s="273"/>
      <c r="CH999" s="273"/>
      <c r="CI999" s="273"/>
      <c r="CJ999" s="273"/>
      <c r="CK999" s="273"/>
      <c r="CL999" s="273"/>
      <c r="CM999" s="273"/>
      <c r="CN999" s="273"/>
      <c r="CO999" s="273"/>
      <c r="CP999" s="273"/>
      <c r="CQ999" s="273"/>
      <c r="CR999" s="273"/>
      <c r="CS999" s="273"/>
      <c r="CT999" s="273"/>
      <c r="CU999" s="273"/>
      <c r="CV999" s="273"/>
      <c r="CW999" s="273"/>
      <c r="CX999" s="273"/>
      <c r="CY999" s="273"/>
      <c r="CZ999" s="273"/>
      <c r="DA999" s="273"/>
      <c r="DB999" s="273"/>
      <c r="DC999" s="273"/>
      <c r="DD999" s="273"/>
    </row>
    <row r="1000" spans="1:108" s="136" customFormat="1" ht="22.5" customHeight="1">
      <c r="A1000" s="43">
        <v>137</v>
      </c>
      <c r="B1000" s="136">
        <v>31</v>
      </c>
      <c r="C1000" s="136" t="s">
        <v>7227</v>
      </c>
      <c r="D1000" s="136" t="s">
        <v>7219</v>
      </c>
      <c r="E1000" s="180" t="s">
        <v>7317</v>
      </c>
      <c r="F1000" s="299" t="s">
        <v>7318</v>
      </c>
      <c r="G1000" s="158" t="s">
        <v>34</v>
      </c>
      <c r="H1000" s="355">
        <v>1547712</v>
      </c>
      <c r="I1000" s="136">
        <v>0</v>
      </c>
      <c r="J1000" s="136">
        <v>0</v>
      </c>
      <c r="K1000" s="162">
        <v>42495</v>
      </c>
      <c r="L1000" s="299" t="s">
        <v>7319</v>
      </c>
      <c r="N1000" s="273"/>
      <c r="O1000" s="273"/>
      <c r="P1000" s="273"/>
      <c r="Q1000" s="273"/>
      <c r="R1000" s="273"/>
      <c r="S1000" s="273"/>
      <c r="T1000" s="273"/>
      <c r="U1000" s="273"/>
      <c r="V1000" s="273"/>
      <c r="W1000" s="273"/>
      <c r="X1000" s="273"/>
      <c r="Y1000" s="273"/>
      <c r="Z1000" s="273"/>
      <c r="AA1000" s="273"/>
      <c r="AB1000" s="273"/>
      <c r="AC1000" s="273"/>
      <c r="AD1000" s="273"/>
      <c r="AE1000" s="273"/>
      <c r="AF1000" s="273"/>
      <c r="AG1000" s="273"/>
      <c r="AH1000" s="273"/>
      <c r="AI1000" s="273"/>
      <c r="AJ1000" s="273"/>
      <c r="AK1000" s="273"/>
      <c r="AL1000" s="273"/>
      <c r="AM1000" s="273"/>
      <c r="AN1000" s="273"/>
      <c r="AO1000" s="273"/>
      <c r="AP1000" s="273"/>
      <c r="AQ1000" s="273"/>
      <c r="AR1000" s="273"/>
      <c r="AS1000" s="273"/>
      <c r="AT1000" s="273"/>
      <c r="AU1000" s="273"/>
      <c r="AV1000" s="273"/>
      <c r="AW1000" s="273"/>
      <c r="AX1000" s="273"/>
      <c r="AY1000" s="273"/>
      <c r="AZ1000" s="273"/>
      <c r="BA1000" s="273"/>
      <c r="BB1000" s="273"/>
      <c r="BC1000" s="273"/>
      <c r="BD1000" s="273"/>
      <c r="BE1000" s="273"/>
      <c r="BF1000" s="273"/>
      <c r="BG1000" s="273"/>
      <c r="BH1000" s="273"/>
      <c r="BI1000" s="273"/>
      <c r="BJ1000" s="273"/>
      <c r="BK1000" s="273"/>
      <c r="BL1000" s="273"/>
      <c r="BM1000" s="273"/>
      <c r="BN1000" s="273"/>
      <c r="BO1000" s="273"/>
      <c r="BP1000" s="273"/>
      <c r="BQ1000" s="273"/>
      <c r="BR1000" s="273"/>
      <c r="BS1000" s="273"/>
      <c r="BT1000" s="273"/>
      <c r="BU1000" s="273"/>
      <c r="BV1000" s="273"/>
      <c r="BW1000" s="273"/>
      <c r="BX1000" s="273"/>
      <c r="BY1000" s="273"/>
      <c r="BZ1000" s="273"/>
      <c r="CA1000" s="273"/>
      <c r="CB1000" s="273"/>
      <c r="CC1000" s="273"/>
      <c r="CD1000" s="273"/>
      <c r="CE1000" s="273"/>
      <c r="CF1000" s="273"/>
      <c r="CG1000" s="273"/>
      <c r="CH1000" s="273"/>
      <c r="CI1000" s="273"/>
      <c r="CJ1000" s="273"/>
      <c r="CK1000" s="273"/>
      <c r="CL1000" s="273"/>
      <c r="CM1000" s="273"/>
      <c r="CN1000" s="273"/>
      <c r="CO1000" s="273"/>
      <c r="CP1000" s="273"/>
      <c r="CQ1000" s="273"/>
      <c r="CR1000" s="273"/>
      <c r="CS1000" s="273"/>
      <c r="CT1000" s="273"/>
      <c r="CU1000" s="273"/>
      <c r="CV1000" s="273"/>
      <c r="CW1000" s="273"/>
      <c r="CX1000" s="273"/>
      <c r="CY1000" s="273"/>
      <c r="CZ1000" s="273"/>
      <c r="DA1000" s="273"/>
      <c r="DB1000" s="273"/>
      <c r="DC1000" s="273"/>
      <c r="DD1000" s="273"/>
    </row>
    <row r="1001" spans="1:108" s="136" customFormat="1" ht="22.5" customHeight="1">
      <c r="A1001" s="43">
        <v>138</v>
      </c>
      <c r="B1001" s="136">
        <v>32</v>
      </c>
      <c r="C1001" s="136" t="s">
        <v>7227</v>
      </c>
      <c r="D1001" s="136" t="s">
        <v>7219</v>
      </c>
      <c r="E1001" s="180" t="s">
        <v>7317</v>
      </c>
      <c r="F1001" s="299" t="s">
        <v>7320</v>
      </c>
      <c r="G1001" s="43" t="s">
        <v>243</v>
      </c>
      <c r="H1001" s="355">
        <v>2159269</v>
      </c>
      <c r="I1001" s="180">
        <v>0</v>
      </c>
      <c r="J1001" s="180">
        <v>0</v>
      </c>
      <c r="K1001" s="162">
        <v>42305</v>
      </c>
      <c r="L1001" s="299" t="s">
        <v>7321</v>
      </c>
      <c r="M1001" s="180"/>
      <c r="N1001" s="273"/>
      <c r="O1001" s="273"/>
      <c r="P1001" s="273"/>
      <c r="Q1001" s="273"/>
      <c r="R1001" s="273"/>
      <c r="S1001" s="273"/>
      <c r="T1001" s="273"/>
      <c r="U1001" s="273"/>
      <c r="V1001" s="273"/>
      <c r="W1001" s="273"/>
      <c r="X1001" s="273"/>
      <c r="Y1001" s="273"/>
      <c r="Z1001" s="273"/>
      <c r="AA1001" s="273"/>
      <c r="AB1001" s="273"/>
      <c r="AC1001" s="273"/>
      <c r="AD1001" s="273"/>
      <c r="AE1001" s="273"/>
      <c r="AF1001" s="273"/>
      <c r="AG1001" s="273"/>
      <c r="AH1001" s="273"/>
      <c r="AI1001" s="273"/>
      <c r="AJ1001" s="273"/>
      <c r="AK1001" s="273"/>
      <c r="AL1001" s="273"/>
      <c r="AM1001" s="273"/>
      <c r="AN1001" s="273"/>
      <c r="AO1001" s="273"/>
      <c r="AP1001" s="273"/>
      <c r="AQ1001" s="273"/>
      <c r="AR1001" s="273"/>
      <c r="AS1001" s="273"/>
      <c r="AT1001" s="273"/>
      <c r="AU1001" s="273"/>
      <c r="AV1001" s="273"/>
      <c r="AW1001" s="273"/>
      <c r="AX1001" s="273"/>
      <c r="AY1001" s="273"/>
      <c r="AZ1001" s="273"/>
      <c r="BA1001" s="273"/>
      <c r="BB1001" s="273"/>
      <c r="BC1001" s="273"/>
      <c r="BD1001" s="273"/>
      <c r="BE1001" s="273"/>
      <c r="BF1001" s="273"/>
      <c r="BG1001" s="273"/>
      <c r="BH1001" s="273"/>
      <c r="BI1001" s="273"/>
      <c r="BJ1001" s="273"/>
      <c r="BK1001" s="273"/>
      <c r="BL1001" s="273"/>
      <c r="BM1001" s="273"/>
      <c r="BN1001" s="273"/>
      <c r="BO1001" s="273"/>
      <c r="BP1001" s="273"/>
      <c r="BQ1001" s="273"/>
      <c r="BR1001" s="273"/>
      <c r="BS1001" s="273"/>
      <c r="BT1001" s="273"/>
      <c r="BU1001" s="273"/>
      <c r="BV1001" s="273"/>
      <c r="BW1001" s="273"/>
      <c r="BX1001" s="273"/>
      <c r="BY1001" s="273"/>
      <c r="BZ1001" s="273"/>
      <c r="CA1001" s="273"/>
      <c r="CB1001" s="273"/>
      <c r="CC1001" s="273"/>
      <c r="CD1001" s="273"/>
      <c r="CE1001" s="273"/>
      <c r="CF1001" s="273"/>
      <c r="CG1001" s="273"/>
      <c r="CH1001" s="273"/>
      <c r="CI1001" s="273"/>
      <c r="CJ1001" s="273"/>
      <c r="CK1001" s="273"/>
      <c r="CL1001" s="273"/>
      <c r="CM1001" s="273"/>
      <c r="CN1001" s="273"/>
      <c r="CO1001" s="273"/>
      <c r="CP1001" s="273"/>
      <c r="CQ1001" s="273"/>
      <c r="CR1001" s="273"/>
      <c r="CS1001" s="273"/>
      <c r="CT1001" s="273"/>
      <c r="CU1001" s="273"/>
      <c r="CV1001" s="273"/>
      <c r="CW1001" s="273"/>
      <c r="CX1001" s="273"/>
      <c r="CY1001" s="273"/>
      <c r="CZ1001" s="273"/>
      <c r="DA1001" s="273"/>
      <c r="DB1001" s="273"/>
      <c r="DC1001" s="273"/>
      <c r="DD1001" s="273"/>
    </row>
    <row r="1002" spans="1:108" s="136" customFormat="1" ht="22.5" customHeight="1">
      <c r="A1002" s="43">
        <v>139</v>
      </c>
      <c r="B1002" s="136">
        <v>33</v>
      </c>
      <c r="C1002" s="136" t="s">
        <v>7322</v>
      </c>
      <c r="D1002" s="136" t="s">
        <v>7214</v>
      </c>
      <c r="E1002" s="180" t="s">
        <v>7323</v>
      </c>
      <c r="F1002" s="299" t="s">
        <v>7324</v>
      </c>
      <c r="G1002" s="43" t="s">
        <v>243</v>
      </c>
      <c r="H1002" s="355">
        <v>30000</v>
      </c>
      <c r="I1002" s="180">
        <v>0</v>
      </c>
      <c r="J1002" s="180">
        <v>0</v>
      </c>
      <c r="K1002" s="162">
        <v>42472</v>
      </c>
      <c r="L1002" s="299" t="s">
        <v>7325</v>
      </c>
      <c r="M1002" s="180"/>
      <c r="N1002" s="273"/>
      <c r="O1002" s="273"/>
      <c r="P1002" s="273"/>
      <c r="Q1002" s="273"/>
      <c r="R1002" s="273"/>
      <c r="S1002" s="273"/>
      <c r="T1002" s="273"/>
      <c r="U1002" s="273"/>
      <c r="V1002" s="273"/>
      <c r="W1002" s="273"/>
      <c r="X1002" s="273"/>
      <c r="Y1002" s="273"/>
      <c r="Z1002" s="273"/>
      <c r="AA1002" s="273"/>
      <c r="AB1002" s="273"/>
      <c r="AC1002" s="273"/>
      <c r="AD1002" s="273"/>
      <c r="AE1002" s="273"/>
      <c r="AF1002" s="273"/>
      <c r="AG1002" s="273"/>
      <c r="AH1002" s="273"/>
      <c r="AI1002" s="273"/>
      <c r="AJ1002" s="273"/>
      <c r="AK1002" s="273"/>
      <c r="AL1002" s="273"/>
      <c r="AM1002" s="273"/>
      <c r="AN1002" s="273"/>
      <c r="AO1002" s="273"/>
      <c r="AP1002" s="273"/>
      <c r="AQ1002" s="273"/>
      <c r="AR1002" s="273"/>
      <c r="AS1002" s="273"/>
      <c r="AT1002" s="273"/>
      <c r="AU1002" s="273"/>
      <c r="AV1002" s="273"/>
      <c r="AW1002" s="273"/>
      <c r="AX1002" s="273"/>
      <c r="AY1002" s="273"/>
      <c r="AZ1002" s="273"/>
      <c r="BA1002" s="273"/>
      <c r="BB1002" s="273"/>
      <c r="BC1002" s="273"/>
      <c r="BD1002" s="273"/>
      <c r="BE1002" s="273"/>
      <c r="BF1002" s="273"/>
      <c r="BG1002" s="273"/>
      <c r="BH1002" s="273"/>
      <c r="BI1002" s="273"/>
      <c r="BJ1002" s="273"/>
      <c r="BK1002" s="273"/>
      <c r="BL1002" s="273"/>
      <c r="BM1002" s="273"/>
      <c r="BN1002" s="273"/>
      <c r="BO1002" s="273"/>
      <c r="BP1002" s="273"/>
      <c r="BQ1002" s="273"/>
      <c r="BR1002" s="273"/>
      <c r="BS1002" s="273"/>
      <c r="BT1002" s="273"/>
      <c r="BU1002" s="273"/>
      <c r="BV1002" s="273"/>
      <c r="BW1002" s="273"/>
      <c r="BX1002" s="273"/>
      <c r="BY1002" s="273"/>
      <c r="BZ1002" s="273"/>
      <c r="CA1002" s="273"/>
      <c r="CB1002" s="273"/>
      <c r="CC1002" s="273"/>
      <c r="CD1002" s="273"/>
      <c r="CE1002" s="273"/>
      <c r="CF1002" s="273"/>
      <c r="CG1002" s="273"/>
      <c r="CH1002" s="273"/>
      <c r="CI1002" s="273"/>
      <c r="CJ1002" s="273"/>
      <c r="CK1002" s="273"/>
      <c r="CL1002" s="273"/>
      <c r="CM1002" s="273"/>
      <c r="CN1002" s="273"/>
      <c r="CO1002" s="273"/>
      <c r="CP1002" s="273"/>
      <c r="CQ1002" s="273"/>
      <c r="CR1002" s="273"/>
      <c r="CS1002" s="273"/>
      <c r="CT1002" s="273"/>
      <c r="CU1002" s="273"/>
      <c r="CV1002" s="273"/>
      <c r="CW1002" s="273"/>
      <c r="CX1002" s="273"/>
      <c r="CY1002" s="273"/>
      <c r="CZ1002" s="273"/>
      <c r="DA1002" s="273"/>
      <c r="DB1002" s="273"/>
      <c r="DC1002" s="273"/>
      <c r="DD1002" s="273"/>
    </row>
    <row r="1003" spans="1:108" s="136" customFormat="1" ht="22.5" customHeight="1">
      <c r="A1003" s="43">
        <v>140</v>
      </c>
      <c r="B1003" s="136">
        <v>34</v>
      </c>
      <c r="C1003" s="136" t="s">
        <v>7322</v>
      </c>
      <c r="D1003" s="136" t="s">
        <v>7214</v>
      </c>
      <c r="E1003" s="180" t="s">
        <v>7323</v>
      </c>
      <c r="F1003" s="299" t="s">
        <v>7326</v>
      </c>
      <c r="G1003" s="43" t="s">
        <v>243</v>
      </c>
      <c r="H1003" s="355">
        <v>15000</v>
      </c>
      <c r="I1003" s="180">
        <v>0</v>
      </c>
      <c r="J1003" s="180">
        <v>0</v>
      </c>
      <c r="K1003" s="162">
        <v>42472</v>
      </c>
      <c r="L1003" s="299" t="s">
        <v>7327</v>
      </c>
      <c r="M1003" s="180"/>
      <c r="N1003" s="273"/>
      <c r="O1003" s="273"/>
      <c r="P1003" s="273"/>
      <c r="Q1003" s="273"/>
      <c r="R1003" s="273"/>
      <c r="S1003" s="273"/>
      <c r="T1003" s="273"/>
      <c r="U1003" s="273"/>
      <c r="V1003" s="273"/>
      <c r="W1003" s="273"/>
      <c r="X1003" s="273"/>
      <c r="Y1003" s="273"/>
      <c r="Z1003" s="273"/>
      <c r="AA1003" s="273"/>
      <c r="AB1003" s="273"/>
      <c r="AC1003" s="273"/>
      <c r="AD1003" s="273"/>
      <c r="AE1003" s="273"/>
      <c r="AF1003" s="273"/>
      <c r="AG1003" s="273"/>
      <c r="AH1003" s="273"/>
      <c r="AI1003" s="273"/>
      <c r="AJ1003" s="273"/>
      <c r="AK1003" s="273"/>
      <c r="AL1003" s="273"/>
      <c r="AM1003" s="273"/>
      <c r="AN1003" s="273"/>
      <c r="AO1003" s="273"/>
      <c r="AP1003" s="273"/>
      <c r="AQ1003" s="273"/>
      <c r="AR1003" s="273"/>
      <c r="AS1003" s="273"/>
      <c r="AT1003" s="273"/>
      <c r="AU1003" s="273"/>
      <c r="AV1003" s="273"/>
      <c r="AW1003" s="273"/>
      <c r="AX1003" s="273"/>
      <c r="AY1003" s="273"/>
      <c r="AZ1003" s="273"/>
      <c r="BA1003" s="273"/>
      <c r="BB1003" s="273"/>
      <c r="BC1003" s="273"/>
      <c r="BD1003" s="273"/>
      <c r="BE1003" s="273"/>
      <c r="BF1003" s="273"/>
      <c r="BG1003" s="273"/>
      <c r="BH1003" s="273"/>
      <c r="BI1003" s="273"/>
      <c r="BJ1003" s="273"/>
      <c r="BK1003" s="273"/>
      <c r="BL1003" s="273"/>
      <c r="BM1003" s="273"/>
      <c r="BN1003" s="273"/>
      <c r="BO1003" s="273"/>
      <c r="BP1003" s="273"/>
      <c r="BQ1003" s="273"/>
      <c r="BR1003" s="273"/>
      <c r="BS1003" s="273"/>
      <c r="BT1003" s="273"/>
      <c r="BU1003" s="273"/>
      <c r="BV1003" s="273"/>
      <c r="BW1003" s="273"/>
      <c r="BX1003" s="273"/>
      <c r="BY1003" s="273"/>
      <c r="BZ1003" s="273"/>
      <c r="CA1003" s="273"/>
      <c r="CB1003" s="273"/>
      <c r="CC1003" s="273"/>
      <c r="CD1003" s="273"/>
      <c r="CE1003" s="273"/>
      <c r="CF1003" s="273"/>
      <c r="CG1003" s="273"/>
      <c r="CH1003" s="273"/>
      <c r="CI1003" s="273"/>
      <c r="CJ1003" s="273"/>
      <c r="CK1003" s="273"/>
      <c r="CL1003" s="273"/>
      <c r="CM1003" s="273"/>
      <c r="CN1003" s="273"/>
      <c r="CO1003" s="273"/>
      <c r="CP1003" s="273"/>
      <c r="CQ1003" s="273"/>
      <c r="CR1003" s="273"/>
      <c r="CS1003" s="273"/>
      <c r="CT1003" s="273"/>
      <c r="CU1003" s="273"/>
      <c r="CV1003" s="273"/>
      <c r="CW1003" s="273"/>
      <c r="CX1003" s="273"/>
      <c r="CY1003" s="273"/>
      <c r="CZ1003" s="273"/>
      <c r="DA1003" s="273"/>
      <c r="DB1003" s="273"/>
      <c r="DC1003" s="273"/>
      <c r="DD1003" s="273"/>
    </row>
    <row r="1004" spans="1:108" s="160" customFormat="1" ht="22.5" customHeight="1">
      <c r="A1004" s="43">
        <v>141</v>
      </c>
      <c r="B1004" s="136">
        <v>35</v>
      </c>
      <c r="C1004" s="136" t="s">
        <v>7322</v>
      </c>
      <c r="D1004" s="136" t="s">
        <v>7214</v>
      </c>
      <c r="E1004" s="180" t="s">
        <v>7323</v>
      </c>
      <c r="F1004" s="299" t="s">
        <v>7328</v>
      </c>
      <c r="G1004" s="299" t="s">
        <v>34</v>
      </c>
      <c r="H1004" s="354">
        <v>183507</v>
      </c>
      <c r="I1004" s="180">
        <v>0</v>
      </c>
      <c r="J1004" s="180">
        <v>0</v>
      </c>
      <c r="K1004" s="377">
        <v>42472</v>
      </c>
      <c r="L1004" s="299" t="s">
        <v>7329</v>
      </c>
      <c r="M1004" s="180"/>
      <c r="N1004" s="273"/>
      <c r="O1004" s="273"/>
      <c r="P1004" s="273"/>
      <c r="Q1004" s="273"/>
      <c r="R1004" s="273"/>
      <c r="S1004" s="273"/>
      <c r="T1004" s="273"/>
      <c r="U1004" s="273"/>
      <c r="V1004" s="273"/>
      <c r="W1004" s="273"/>
      <c r="X1004" s="273"/>
      <c r="Y1004" s="273"/>
      <c r="Z1004" s="273"/>
      <c r="AA1004" s="273"/>
      <c r="AB1004" s="273"/>
      <c r="AC1004" s="273"/>
      <c r="AD1004" s="273"/>
      <c r="AE1004" s="273"/>
      <c r="AF1004" s="273"/>
      <c r="AG1004" s="273"/>
      <c r="AH1004" s="273"/>
      <c r="AI1004" s="273"/>
      <c r="AJ1004" s="273"/>
      <c r="AK1004" s="273"/>
      <c r="AL1004" s="273"/>
      <c r="AM1004" s="273"/>
      <c r="AN1004" s="273"/>
      <c r="AO1004" s="273"/>
      <c r="AP1004" s="273"/>
      <c r="AQ1004" s="273"/>
      <c r="AR1004" s="273"/>
      <c r="AS1004" s="273"/>
      <c r="AT1004" s="273"/>
      <c r="AU1004" s="273"/>
      <c r="AV1004" s="273"/>
      <c r="AW1004" s="273"/>
      <c r="AX1004" s="273"/>
      <c r="AY1004" s="273"/>
      <c r="AZ1004" s="273"/>
      <c r="BA1004" s="273"/>
      <c r="BB1004" s="273"/>
      <c r="BC1004" s="273"/>
      <c r="BD1004" s="273"/>
      <c r="BE1004" s="273"/>
      <c r="BF1004" s="273"/>
      <c r="BG1004" s="273"/>
      <c r="BH1004" s="273"/>
      <c r="BI1004" s="273"/>
      <c r="BJ1004" s="273"/>
      <c r="BK1004" s="273"/>
      <c r="BL1004" s="273"/>
      <c r="BM1004" s="273"/>
      <c r="BN1004" s="273"/>
      <c r="BO1004" s="273"/>
      <c r="BP1004" s="273"/>
      <c r="BQ1004" s="273"/>
      <c r="BR1004" s="273"/>
      <c r="BS1004" s="273"/>
      <c r="BT1004" s="273"/>
      <c r="BU1004" s="273"/>
      <c r="BV1004" s="273"/>
      <c r="BW1004" s="273"/>
      <c r="BX1004" s="273"/>
      <c r="BY1004" s="273"/>
      <c r="BZ1004" s="273"/>
      <c r="CA1004" s="273"/>
      <c r="CB1004" s="273"/>
      <c r="CC1004" s="273"/>
      <c r="CD1004" s="273"/>
      <c r="CE1004" s="273"/>
      <c r="CF1004" s="273"/>
      <c r="CG1004" s="273"/>
      <c r="CH1004" s="273"/>
      <c r="CI1004" s="273"/>
      <c r="CJ1004" s="273"/>
      <c r="CK1004" s="273"/>
      <c r="CL1004" s="273"/>
      <c r="CM1004" s="273"/>
      <c r="CN1004" s="273"/>
      <c r="CO1004" s="273"/>
      <c r="CP1004" s="273"/>
      <c r="CQ1004" s="273"/>
      <c r="CR1004" s="273"/>
      <c r="CS1004" s="273"/>
      <c r="CT1004" s="273"/>
      <c r="CU1004" s="273"/>
      <c r="CV1004" s="273"/>
      <c r="CW1004" s="273"/>
      <c r="CX1004" s="273"/>
      <c r="CY1004" s="273"/>
      <c r="CZ1004" s="273"/>
      <c r="DA1004" s="273"/>
      <c r="DB1004" s="273"/>
      <c r="DC1004" s="273"/>
      <c r="DD1004" s="273"/>
    </row>
    <row r="1005" spans="1:108" s="160" customFormat="1" ht="22.5" customHeight="1">
      <c r="A1005" s="43">
        <v>142</v>
      </c>
      <c r="B1005" s="136">
        <v>36</v>
      </c>
      <c r="C1005" s="136" t="s">
        <v>7330</v>
      </c>
      <c r="D1005" s="136" t="s">
        <v>7331</v>
      </c>
      <c r="E1005" s="378" t="s">
        <v>7332</v>
      </c>
      <c r="F1005" s="379" t="s">
        <v>7333</v>
      </c>
      <c r="G1005" s="299" t="s">
        <v>34</v>
      </c>
      <c r="H1005" s="354">
        <v>857</v>
      </c>
      <c r="I1005" s="136">
        <v>0</v>
      </c>
      <c r="J1005" s="136">
        <v>0</v>
      </c>
      <c r="K1005" s="377">
        <v>42598</v>
      </c>
      <c r="L1005" s="299" t="s">
        <v>7334</v>
      </c>
      <c r="M1005" s="136"/>
      <c r="N1005" s="273"/>
      <c r="O1005" s="273"/>
      <c r="P1005" s="273"/>
      <c r="Q1005" s="273"/>
      <c r="R1005" s="273"/>
      <c r="S1005" s="273"/>
      <c r="T1005" s="273"/>
      <c r="U1005" s="273"/>
      <c r="V1005" s="273"/>
      <c r="W1005" s="273"/>
      <c r="X1005" s="273"/>
      <c r="Y1005" s="273"/>
      <c r="Z1005" s="273"/>
      <c r="AA1005" s="273"/>
      <c r="AB1005" s="273"/>
      <c r="AC1005" s="273"/>
      <c r="AD1005" s="273"/>
      <c r="AE1005" s="273"/>
      <c r="AF1005" s="273"/>
      <c r="AG1005" s="273"/>
      <c r="AH1005" s="273"/>
      <c r="AI1005" s="273"/>
      <c r="AJ1005" s="273"/>
      <c r="AK1005" s="273"/>
      <c r="AL1005" s="273"/>
      <c r="AM1005" s="273"/>
      <c r="AN1005" s="273"/>
      <c r="AO1005" s="273"/>
      <c r="AP1005" s="273"/>
      <c r="AQ1005" s="273"/>
      <c r="AR1005" s="273"/>
      <c r="AS1005" s="273"/>
      <c r="AT1005" s="273"/>
      <c r="AU1005" s="273"/>
      <c r="AV1005" s="273"/>
      <c r="AW1005" s="273"/>
      <c r="AX1005" s="273"/>
      <c r="AY1005" s="273"/>
      <c r="AZ1005" s="273"/>
      <c r="BA1005" s="273"/>
      <c r="BB1005" s="273"/>
      <c r="BC1005" s="273"/>
      <c r="BD1005" s="273"/>
      <c r="BE1005" s="273"/>
      <c r="BF1005" s="273"/>
      <c r="BG1005" s="273"/>
      <c r="BH1005" s="273"/>
      <c r="BI1005" s="273"/>
      <c r="BJ1005" s="273"/>
      <c r="BK1005" s="273"/>
      <c r="BL1005" s="273"/>
      <c r="BM1005" s="273"/>
      <c r="BN1005" s="273"/>
      <c r="BO1005" s="273"/>
      <c r="BP1005" s="273"/>
      <c r="BQ1005" s="273"/>
      <c r="BR1005" s="273"/>
      <c r="BS1005" s="273"/>
      <c r="BT1005" s="273"/>
      <c r="BU1005" s="273"/>
      <c r="BV1005" s="273"/>
      <c r="BW1005" s="273"/>
      <c r="BX1005" s="273"/>
      <c r="BY1005" s="273"/>
      <c r="BZ1005" s="273"/>
      <c r="CA1005" s="273"/>
      <c r="CB1005" s="273"/>
      <c r="CC1005" s="273"/>
      <c r="CD1005" s="273"/>
      <c r="CE1005" s="273"/>
      <c r="CF1005" s="273"/>
      <c r="CG1005" s="273"/>
      <c r="CH1005" s="273"/>
      <c r="CI1005" s="273"/>
      <c r="CJ1005" s="273"/>
      <c r="CK1005" s="273"/>
      <c r="CL1005" s="273"/>
      <c r="CM1005" s="273"/>
      <c r="CN1005" s="273"/>
      <c r="CO1005" s="273"/>
      <c r="CP1005" s="273"/>
      <c r="CQ1005" s="273"/>
      <c r="CR1005" s="273"/>
      <c r="CS1005" s="273"/>
      <c r="CT1005" s="273"/>
      <c r="CU1005" s="273"/>
      <c r="CV1005" s="273"/>
      <c r="CW1005" s="273"/>
      <c r="CX1005" s="273"/>
      <c r="CY1005" s="273"/>
      <c r="CZ1005" s="273"/>
      <c r="DA1005" s="273"/>
      <c r="DB1005" s="273"/>
      <c r="DC1005" s="273"/>
      <c r="DD1005" s="273"/>
    </row>
    <row r="1006" spans="1:108" s="160" customFormat="1" ht="22.5" customHeight="1">
      <c r="A1006" s="43">
        <v>143</v>
      </c>
      <c r="B1006" s="136">
        <v>37</v>
      </c>
      <c r="C1006" s="136" t="s">
        <v>7335</v>
      </c>
      <c r="D1006" s="376" t="s">
        <v>7293</v>
      </c>
      <c r="E1006" s="378" t="s">
        <v>7336</v>
      </c>
      <c r="F1006" s="379" t="s">
        <v>7337</v>
      </c>
      <c r="G1006" s="299" t="s">
        <v>34</v>
      </c>
      <c r="H1006" s="354">
        <v>895</v>
      </c>
      <c r="I1006" s="136">
        <v>0</v>
      </c>
      <c r="J1006" s="136">
        <v>0</v>
      </c>
      <c r="K1006" s="162">
        <v>42625</v>
      </c>
      <c r="L1006" s="299" t="s">
        <v>7338</v>
      </c>
      <c r="M1006" s="136"/>
      <c r="N1006" s="273"/>
      <c r="O1006" s="273"/>
      <c r="P1006" s="273"/>
      <c r="Q1006" s="273"/>
      <c r="R1006" s="273"/>
      <c r="S1006" s="273"/>
      <c r="T1006" s="273"/>
      <c r="U1006" s="273"/>
      <c r="V1006" s="273"/>
      <c r="W1006" s="273"/>
      <c r="X1006" s="273"/>
      <c r="Y1006" s="273"/>
      <c r="Z1006" s="273"/>
      <c r="AA1006" s="273"/>
      <c r="AB1006" s="273"/>
      <c r="AC1006" s="273"/>
      <c r="AD1006" s="273"/>
      <c r="AE1006" s="273"/>
      <c r="AF1006" s="273"/>
      <c r="AG1006" s="273"/>
      <c r="AH1006" s="273"/>
      <c r="AI1006" s="273"/>
      <c r="AJ1006" s="273"/>
      <c r="AK1006" s="273"/>
      <c r="AL1006" s="273"/>
      <c r="AM1006" s="273"/>
      <c r="AN1006" s="273"/>
      <c r="AO1006" s="273"/>
      <c r="AP1006" s="273"/>
      <c r="AQ1006" s="273"/>
      <c r="AR1006" s="273"/>
      <c r="AS1006" s="273"/>
      <c r="AT1006" s="273"/>
      <c r="AU1006" s="273"/>
      <c r="AV1006" s="273"/>
      <c r="AW1006" s="273"/>
      <c r="AX1006" s="273"/>
      <c r="AY1006" s="273"/>
      <c r="AZ1006" s="273"/>
      <c r="BA1006" s="273"/>
      <c r="BB1006" s="273"/>
      <c r="BC1006" s="273"/>
      <c r="BD1006" s="273"/>
      <c r="BE1006" s="273"/>
      <c r="BF1006" s="273"/>
      <c r="BG1006" s="273"/>
      <c r="BH1006" s="273"/>
      <c r="BI1006" s="273"/>
      <c r="BJ1006" s="273"/>
      <c r="BK1006" s="273"/>
      <c r="BL1006" s="273"/>
      <c r="BM1006" s="273"/>
      <c r="BN1006" s="273"/>
      <c r="BO1006" s="273"/>
      <c r="BP1006" s="273"/>
      <c r="BQ1006" s="273"/>
      <c r="BR1006" s="273"/>
      <c r="BS1006" s="273"/>
      <c r="BT1006" s="273"/>
      <c r="BU1006" s="273"/>
      <c r="BV1006" s="273"/>
      <c r="BW1006" s="273"/>
      <c r="BX1006" s="273"/>
      <c r="BY1006" s="273"/>
      <c r="BZ1006" s="273"/>
      <c r="CA1006" s="273"/>
      <c r="CB1006" s="273"/>
      <c r="CC1006" s="273"/>
      <c r="CD1006" s="273"/>
      <c r="CE1006" s="273"/>
      <c r="CF1006" s="273"/>
      <c r="CG1006" s="273"/>
      <c r="CH1006" s="273"/>
      <c r="CI1006" s="273"/>
      <c r="CJ1006" s="273"/>
      <c r="CK1006" s="273"/>
      <c r="CL1006" s="273"/>
      <c r="CM1006" s="273"/>
      <c r="CN1006" s="273"/>
      <c r="CO1006" s="273"/>
      <c r="CP1006" s="273"/>
      <c r="CQ1006" s="273"/>
      <c r="CR1006" s="273"/>
      <c r="CS1006" s="273"/>
      <c r="CT1006" s="273"/>
      <c r="CU1006" s="273"/>
      <c r="CV1006" s="273"/>
      <c r="CW1006" s="273"/>
      <c r="CX1006" s="273"/>
      <c r="CY1006" s="273"/>
      <c r="CZ1006" s="273"/>
      <c r="DA1006" s="273"/>
      <c r="DB1006" s="273"/>
      <c r="DC1006" s="273"/>
      <c r="DD1006" s="273"/>
    </row>
    <row r="1007" spans="1:108" s="160" customFormat="1" ht="22.5" customHeight="1">
      <c r="A1007" s="43">
        <v>144</v>
      </c>
      <c r="B1007" s="136">
        <v>38</v>
      </c>
      <c r="C1007" s="136" t="s">
        <v>7339</v>
      </c>
      <c r="D1007" s="376" t="s">
        <v>7340</v>
      </c>
      <c r="E1007" s="378" t="s">
        <v>7341</v>
      </c>
      <c r="F1007" s="379" t="s">
        <v>7342</v>
      </c>
      <c r="G1007" s="299" t="s">
        <v>34</v>
      </c>
      <c r="H1007" s="354">
        <v>26697</v>
      </c>
      <c r="I1007" s="136">
        <v>0</v>
      </c>
      <c r="J1007" s="136">
        <v>0</v>
      </c>
      <c r="K1007" s="162">
        <v>42620</v>
      </c>
      <c r="L1007" s="299" t="s">
        <v>7343</v>
      </c>
      <c r="M1007" s="136"/>
      <c r="N1007" s="273"/>
      <c r="O1007" s="273"/>
      <c r="P1007" s="273"/>
      <c r="Q1007" s="273"/>
      <c r="R1007" s="273"/>
      <c r="S1007" s="273"/>
      <c r="T1007" s="273"/>
      <c r="U1007" s="273"/>
      <c r="V1007" s="273"/>
      <c r="W1007" s="273"/>
      <c r="X1007" s="273"/>
      <c r="Y1007" s="273"/>
      <c r="Z1007" s="273"/>
      <c r="AA1007" s="273"/>
      <c r="AB1007" s="273"/>
      <c r="AC1007" s="273"/>
      <c r="AD1007" s="273"/>
      <c r="AE1007" s="273"/>
      <c r="AF1007" s="273"/>
      <c r="AG1007" s="273"/>
      <c r="AH1007" s="273"/>
      <c r="AI1007" s="273"/>
      <c r="AJ1007" s="273"/>
      <c r="AK1007" s="273"/>
      <c r="AL1007" s="273"/>
      <c r="AM1007" s="273"/>
      <c r="AN1007" s="273"/>
      <c r="AO1007" s="273"/>
      <c r="AP1007" s="273"/>
      <c r="AQ1007" s="273"/>
      <c r="AR1007" s="273"/>
      <c r="AS1007" s="273"/>
      <c r="AT1007" s="273"/>
      <c r="AU1007" s="273"/>
      <c r="AV1007" s="273"/>
      <c r="AW1007" s="273"/>
      <c r="AX1007" s="273"/>
      <c r="AY1007" s="273"/>
      <c r="AZ1007" s="273"/>
      <c r="BA1007" s="273"/>
      <c r="BB1007" s="273"/>
      <c r="BC1007" s="273"/>
      <c r="BD1007" s="273"/>
      <c r="BE1007" s="273"/>
      <c r="BF1007" s="273"/>
      <c r="BG1007" s="273"/>
      <c r="BH1007" s="273"/>
      <c r="BI1007" s="273"/>
      <c r="BJ1007" s="273"/>
      <c r="BK1007" s="273"/>
      <c r="BL1007" s="273"/>
      <c r="BM1007" s="273"/>
      <c r="BN1007" s="273"/>
      <c r="BO1007" s="273"/>
      <c r="BP1007" s="273"/>
      <c r="BQ1007" s="273"/>
      <c r="BR1007" s="273"/>
      <c r="BS1007" s="273"/>
      <c r="BT1007" s="273"/>
      <c r="BU1007" s="273"/>
      <c r="BV1007" s="273"/>
      <c r="BW1007" s="273"/>
      <c r="BX1007" s="273"/>
      <c r="BY1007" s="273"/>
      <c r="BZ1007" s="273"/>
      <c r="CA1007" s="273"/>
      <c r="CB1007" s="273"/>
      <c r="CC1007" s="273"/>
      <c r="CD1007" s="273"/>
      <c r="CE1007" s="273"/>
      <c r="CF1007" s="273"/>
      <c r="CG1007" s="273"/>
      <c r="CH1007" s="273"/>
      <c r="CI1007" s="273"/>
      <c r="CJ1007" s="273"/>
      <c r="CK1007" s="273"/>
      <c r="CL1007" s="273"/>
      <c r="CM1007" s="273"/>
      <c r="CN1007" s="273"/>
      <c r="CO1007" s="273"/>
      <c r="CP1007" s="273"/>
      <c r="CQ1007" s="273"/>
      <c r="CR1007" s="273"/>
      <c r="CS1007" s="273"/>
      <c r="CT1007" s="273"/>
      <c r="CU1007" s="273"/>
      <c r="CV1007" s="273"/>
      <c r="CW1007" s="273"/>
      <c r="CX1007" s="273"/>
      <c r="CY1007" s="273"/>
      <c r="CZ1007" s="273"/>
      <c r="DA1007" s="273"/>
      <c r="DB1007" s="273"/>
      <c r="DC1007" s="273"/>
      <c r="DD1007" s="273"/>
    </row>
    <row r="1008" spans="1:108" s="160" customFormat="1" ht="22.5" customHeight="1">
      <c r="A1008" s="43">
        <v>145</v>
      </c>
      <c r="B1008" s="136">
        <v>39</v>
      </c>
      <c r="C1008" s="136" t="s">
        <v>7344</v>
      </c>
      <c r="D1008" s="376" t="s">
        <v>7340</v>
      </c>
      <c r="E1008" s="378" t="s">
        <v>7345</v>
      </c>
      <c r="F1008" s="379" t="s">
        <v>7346</v>
      </c>
      <c r="G1008" s="299" t="s">
        <v>34</v>
      </c>
      <c r="H1008" s="354">
        <v>50467</v>
      </c>
      <c r="I1008" s="136">
        <v>0</v>
      </c>
      <c r="J1008" s="136">
        <v>0</v>
      </c>
      <c r="K1008" s="162">
        <v>42607</v>
      </c>
      <c r="L1008" s="299" t="s">
        <v>7347</v>
      </c>
      <c r="M1008" s="136"/>
      <c r="N1008" s="273"/>
      <c r="O1008" s="273"/>
      <c r="P1008" s="273"/>
      <c r="Q1008" s="273"/>
      <c r="R1008" s="273"/>
      <c r="S1008" s="273"/>
      <c r="T1008" s="273"/>
      <c r="U1008" s="273"/>
      <c r="V1008" s="273"/>
      <c r="W1008" s="273"/>
      <c r="X1008" s="273"/>
      <c r="Y1008" s="273"/>
      <c r="Z1008" s="273"/>
      <c r="AA1008" s="273"/>
      <c r="AB1008" s="273"/>
      <c r="AC1008" s="273"/>
      <c r="AD1008" s="273"/>
      <c r="AE1008" s="273"/>
      <c r="AF1008" s="273"/>
      <c r="AG1008" s="273"/>
      <c r="AH1008" s="273"/>
      <c r="AI1008" s="273"/>
      <c r="AJ1008" s="273"/>
      <c r="AK1008" s="273"/>
      <c r="AL1008" s="273"/>
      <c r="AM1008" s="273"/>
      <c r="AN1008" s="273"/>
      <c r="AO1008" s="273"/>
      <c r="AP1008" s="273"/>
      <c r="AQ1008" s="273"/>
      <c r="AR1008" s="273"/>
      <c r="AS1008" s="273"/>
      <c r="AT1008" s="273"/>
      <c r="AU1008" s="273"/>
      <c r="AV1008" s="273"/>
      <c r="AW1008" s="273"/>
      <c r="AX1008" s="273"/>
      <c r="AY1008" s="273"/>
      <c r="AZ1008" s="273"/>
      <c r="BA1008" s="273"/>
      <c r="BB1008" s="273"/>
      <c r="BC1008" s="273"/>
      <c r="BD1008" s="273"/>
      <c r="BE1008" s="273"/>
      <c r="BF1008" s="273"/>
      <c r="BG1008" s="273"/>
      <c r="BH1008" s="273"/>
      <c r="BI1008" s="273"/>
      <c r="BJ1008" s="273"/>
      <c r="BK1008" s="273"/>
      <c r="BL1008" s="273"/>
      <c r="BM1008" s="273"/>
      <c r="BN1008" s="273"/>
      <c r="BO1008" s="273"/>
      <c r="BP1008" s="273"/>
      <c r="BQ1008" s="273"/>
      <c r="BR1008" s="273"/>
      <c r="BS1008" s="273"/>
      <c r="BT1008" s="273"/>
      <c r="BU1008" s="273"/>
      <c r="BV1008" s="273"/>
      <c r="BW1008" s="273"/>
      <c r="BX1008" s="273"/>
      <c r="BY1008" s="273"/>
      <c r="BZ1008" s="273"/>
      <c r="CA1008" s="273"/>
      <c r="CB1008" s="273"/>
      <c r="CC1008" s="273"/>
      <c r="CD1008" s="273"/>
      <c r="CE1008" s="273"/>
      <c r="CF1008" s="273"/>
      <c r="CG1008" s="273"/>
      <c r="CH1008" s="273"/>
      <c r="CI1008" s="273"/>
      <c r="CJ1008" s="273"/>
      <c r="CK1008" s="273"/>
      <c r="CL1008" s="273"/>
      <c r="CM1008" s="273"/>
      <c r="CN1008" s="273"/>
      <c r="CO1008" s="273"/>
      <c r="CP1008" s="273"/>
      <c r="CQ1008" s="273"/>
      <c r="CR1008" s="273"/>
      <c r="CS1008" s="273"/>
      <c r="CT1008" s="273"/>
      <c r="CU1008" s="273"/>
      <c r="CV1008" s="273"/>
      <c r="CW1008" s="273"/>
      <c r="CX1008" s="273"/>
      <c r="CY1008" s="273"/>
      <c r="CZ1008" s="273"/>
      <c r="DA1008" s="273"/>
      <c r="DB1008" s="273"/>
      <c r="DC1008" s="273"/>
      <c r="DD1008" s="273"/>
    </row>
    <row r="1009" spans="1:108" s="160" customFormat="1" ht="22.5" customHeight="1">
      <c r="A1009" s="43">
        <v>146</v>
      </c>
      <c r="B1009" s="136">
        <v>40</v>
      </c>
      <c r="C1009" s="136" t="s">
        <v>7348</v>
      </c>
      <c r="D1009" s="136" t="s">
        <v>7193</v>
      </c>
      <c r="E1009" s="136" t="s">
        <v>7349</v>
      </c>
      <c r="F1009" s="299" t="s">
        <v>7350</v>
      </c>
      <c r="G1009" s="43" t="s">
        <v>34</v>
      </c>
      <c r="H1009" s="354">
        <v>750</v>
      </c>
      <c r="I1009" s="355">
        <v>0</v>
      </c>
      <c r="J1009" s="354">
        <v>0</v>
      </c>
      <c r="K1009" s="299" t="s">
        <v>6848</v>
      </c>
      <c r="L1009" s="299" t="s">
        <v>7351</v>
      </c>
      <c r="M1009" s="136"/>
      <c r="N1009" s="273"/>
      <c r="O1009" s="273"/>
      <c r="P1009" s="273"/>
      <c r="Q1009" s="273"/>
      <c r="R1009" s="273"/>
      <c r="S1009" s="273"/>
      <c r="T1009" s="273"/>
      <c r="U1009" s="273"/>
      <c r="V1009" s="273"/>
      <c r="W1009" s="273"/>
      <c r="X1009" s="273"/>
      <c r="Y1009" s="273"/>
      <c r="Z1009" s="273"/>
      <c r="AA1009" s="273"/>
      <c r="AB1009" s="273"/>
      <c r="AC1009" s="273"/>
      <c r="AD1009" s="273"/>
      <c r="AE1009" s="273"/>
      <c r="AF1009" s="273"/>
      <c r="AG1009" s="273"/>
      <c r="AH1009" s="273"/>
      <c r="AI1009" s="273"/>
      <c r="AJ1009" s="273"/>
      <c r="AK1009" s="273"/>
      <c r="AL1009" s="273"/>
      <c r="AM1009" s="273"/>
      <c r="AN1009" s="273"/>
      <c r="AO1009" s="273"/>
      <c r="AP1009" s="273"/>
      <c r="AQ1009" s="273"/>
      <c r="AR1009" s="273"/>
      <c r="AS1009" s="273"/>
      <c r="AT1009" s="273"/>
      <c r="AU1009" s="273"/>
      <c r="AV1009" s="273"/>
      <c r="AW1009" s="273"/>
      <c r="AX1009" s="273"/>
      <c r="AY1009" s="273"/>
      <c r="AZ1009" s="273"/>
      <c r="BA1009" s="273"/>
      <c r="BB1009" s="273"/>
      <c r="BC1009" s="273"/>
      <c r="BD1009" s="273"/>
      <c r="BE1009" s="273"/>
      <c r="BF1009" s="273"/>
      <c r="BG1009" s="273"/>
      <c r="BH1009" s="273"/>
      <c r="BI1009" s="273"/>
      <c r="BJ1009" s="273"/>
      <c r="BK1009" s="273"/>
      <c r="BL1009" s="273"/>
      <c r="BM1009" s="273"/>
      <c r="BN1009" s="273"/>
      <c r="BO1009" s="273"/>
      <c r="BP1009" s="273"/>
      <c r="BQ1009" s="273"/>
      <c r="BR1009" s="273"/>
      <c r="BS1009" s="273"/>
      <c r="BT1009" s="273"/>
      <c r="BU1009" s="273"/>
      <c r="BV1009" s="273"/>
      <c r="BW1009" s="273"/>
      <c r="BX1009" s="273"/>
      <c r="BY1009" s="273"/>
      <c r="BZ1009" s="273"/>
      <c r="CA1009" s="273"/>
      <c r="CB1009" s="273"/>
      <c r="CC1009" s="273"/>
      <c r="CD1009" s="273"/>
      <c r="CE1009" s="273"/>
      <c r="CF1009" s="273"/>
      <c r="CG1009" s="273"/>
      <c r="CH1009" s="273"/>
      <c r="CI1009" s="273"/>
      <c r="CJ1009" s="273"/>
      <c r="CK1009" s="273"/>
      <c r="CL1009" s="273"/>
      <c r="CM1009" s="273"/>
      <c r="CN1009" s="273"/>
      <c r="CO1009" s="273"/>
      <c r="CP1009" s="273"/>
      <c r="CQ1009" s="273"/>
      <c r="CR1009" s="273"/>
      <c r="CS1009" s="273"/>
      <c r="CT1009" s="273"/>
      <c r="CU1009" s="273"/>
      <c r="CV1009" s="273"/>
      <c r="CW1009" s="273"/>
      <c r="CX1009" s="273"/>
      <c r="CY1009" s="273"/>
      <c r="CZ1009" s="273"/>
      <c r="DA1009" s="273"/>
      <c r="DB1009" s="273"/>
      <c r="DC1009" s="273"/>
      <c r="DD1009" s="273"/>
    </row>
    <row r="1010" spans="1:108" s="136" customFormat="1" ht="22.5" customHeight="1">
      <c r="A1010" s="43">
        <v>147</v>
      </c>
      <c r="B1010" s="136">
        <v>41</v>
      </c>
      <c r="C1010" s="136" t="s">
        <v>7352</v>
      </c>
      <c r="D1010" s="136" t="s">
        <v>7353</v>
      </c>
      <c r="E1010" s="136" t="s">
        <v>7354</v>
      </c>
      <c r="F1010" s="299" t="s">
        <v>7355</v>
      </c>
      <c r="G1010" s="43" t="s">
        <v>7356</v>
      </c>
      <c r="H1010" s="354">
        <v>102920</v>
      </c>
      <c r="I1010" s="355">
        <v>0</v>
      </c>
      <c r="J1010" s="354">
        <v>0</v>
      </c>
      <c r="K1010" s="162">
        <v>42769</v>
      </c>
      <c r="L1010" s="299" t="s">
        <v>7357</v>
      </c>
      <c r="N1010" s="273"/>
      <c r="O1010" s="273"/>
      <c r="P1010" s="273"/>
      <c r="Q1010" s="273"/>
      <c r="R1010" s="273"/>
      <c r="S1010" s="273"/>
      <c r="T1010" s="273"/>
      <c r="U1010" s="273"/>
      <c r="V1010" s="273"/>
      <c r="W1010" s="273"/>
      <c r="X1010" s="273"/>
      <c r="Y1010" s="273"/>
      <c r="Z1010" s="273"/>
      <c r="AA1010" s="273"/>
      <c r="AB1010" s="273"/>
      <c r="AC1010" s="273"/>
      <c r="AD1010" s="273"/>
      <c r="AE1010" s="273"/>
      <c r="AF1010" s="273"/>
      <c r="AG1010" s="273"/>
      <c r="AH1010" s="273"/>
      <c r="AI1010" s="273"/>
      <c r="AJ1010" s="273"/>
      <c r="AK1010" s="273"/>
      <c r="AL1010" s="273"/>
      <c r="AM1010" s="273"/>
      <c r="AN1010" s="273"/>
      <c r="AO1010" s="273"/>
      <c r="AP1010" s="273"/>
      <c r="AQ1010" s="273"/>
      <c r="AR1010" s="273"/>
      <c r="AS1010" s="273"/>
      <c r="AT1010" s="273"/>
      <c r="AU1010" s="273"/>
      <c r="AV1010" s="273"/>
      <c r="AW1010" s="273"/>
      <c r="AX1010" s="273"/>
      <c r="AY1010" s="273"/>
      <c r="AZ1010" s="273"/>
      <c r="BA1010" s="273"/>
      <c r="BB1010" s="273"/>
      <c r="BC1010" s="273"/>
      <c r="BD1010" s="273"/>
      <c r="BE1010" s="273"/>
      <c r="BF1010" s="273"/>
      <c r="BG1010" s="273"/>
      <c r="BH1010" s="273"/>
      <c r="BI1010" s="273"/>
      <c r="BJ1010" s="273"/>
      <c r="BK1010" s="273"/>
      <c r="BL1010" s="273"/>
      <c r="BM1010" s="273"/>
      <c r="BN1010" s="273"/>
      <c r="BO1010" s="273"/>
      <c r="BP1010" s="273"/>
      <c r="BQ1010" s="273"/>
      <c r="BR1010" s="273"/>
      <c r="BS1010" s="273"/>
      <c r="BT1010" s="273"/>
      <c r="BU1010" s="273"/>
      <c r="BV1010" s="273"/>
      <c r="BW1010" s="273"/>
      <c r="BX1010" s="273"/>
      <c r="BY1010" s="273"/>
      <c r="BZ1010" s="273"/>
      <c r="CA1010" s="273"/>
      <c r="CB1010" s="273"/>
      <c r="CC1010" s="273"/>
      <c r="CD1010" s="273"/>
      <c r="CE1010" s="273"/>
      <c r="CF1010" s="273"/>
      <c r="CG1010" s="273"/>
      <c r="CH1010" s="273"/>
      <c r="CI1010" s="273"/>
      <c r="CJ1010" s="273"/>
      <c r="CK1010" s="273"/>
      <c r="CL1010" s="273"/>
      <c r="CM1010" s="273"/>
      <c r="CN1010" s="273"/>
      <c r="CO1010" s="273"/>
      <c r="CP1010" s="273"/>
      <c r="CQ1010" s="273"/>
      <c r="CR1010" s="273"/>
      <c r="CS1010" s="273"/>
      <c r="CT1010" s="273"/>
      <c r="CU1010" s="273"/>
      <c r="CV1010" s="273"/>
      <c r="CW1010" s="273"/>
      <c r="CX1010" s="273"/>
      <c r="CY1010" s="273"/>
      <c r="CZ1010" s="273"/>
      <c r="DA1010" s="273"/>
      <c r="DB1010" s="273"/>
      <c r="DC1010" s="273"/>
      <c r="DD1010" s="273"/>
    </row>
    <row r="1011" spans="1:108" s="136" customFormat="1" ht="22.5" customHeight="1">
      <c r="A1011" s="43">
        <v>148</v>
      </c>
      <c r="B1011" s="136">
        <v>42</v>
      </c>
      <c r="C1011" s="136" t="s">
        <v>7358</v>
      </c>
      <c r="D1011" s="136" t="s">
        <v>7359</v>
      </c>
      <c r="E1011" s="136" t="s">
        <v>7360</v>
      </c>
      <c r="F1011" s="299" t="s">
        <v>7361</v>
      </c>
      <c r="G1011" s="43" t="s">
        <v>7362</v>
      </c>
      <c r="H1011" s="354">
        <v>23594</v>
      </c>
      <c r="I1011" s="355">
        <v>0</v>
      </c>
      <c r="J1011" s="354">
        <v>0</v>
      </c>
      <c r="K1011" s="162" t="s">
        <v>7363</v>
      </c>
      <c r="L1011" s="299" t="s">
        <v>7364</v>
      </c>
      <c r="N1011" s="273"/>
      <c r="O1011" s="273"/>
      <c r="P1011" s="273"/>
      <c r="Q1011" s="273"/>
      <c r="R1011" s="273"/>
      <c r="S1011" s="273"/>
      <c r="T1011" s="273"/>
      <c r="U1011" s="273"/>
      <c r="V1011" s="273"/>
      <c r="W1011" s="273"/>
      <c r="X1011" s="273"/>
      <c r="Y1011" s="273"/>
      <c r="Z1011" s="273"/>
      <c r="AA1011" s="273"/>
      <c r="AB1011" s="273"/>
      <c r="AC1011" s="273"/>
      <c r="AD1011" s="273"/>
      <c r="AE1011" s="273"/>
      <c r="AF1011" s="273"/>
      <c r="AG1011" s="273"/>
      <c r="AH1011" s="273"/>
      <c r="AI1011" s="273"/>
      <c r="AJ1011" s="273"/>
      <c r="AK1011" s="273"/>
      <c r="AL1011" s="273"/>
      <c r="AM1011" s="273"/>
      <c r="AN1011" s="273"/>
      <c r="AO1011" s="273"/>
      <c r="AP1011" s="273"/>
      <c r="AQ1011" s="273"/>
      <c r="AR1011" s="273"/>
      <c r="AS1011" s="273"/>
      <c r="AT1011" s="273"/>
      <c r="AU1011" s="273"/>
      <c r="AV1011" s="273"/>
      <c r="AW1011" s="273"/>
      <c r="AX1011" s="273"/>
      <c r="AY1011" s="273"/>
      <c r="AZ1011" s="273"/>
      <c r="BA1011" s="273"/>
      <c r="BB1011" s="273"/>
      <c r="BC1011" s="273"/>
      <c r="BD1011" s="273"/>
      <c r="BE1011" s="273"/>
      <c r="BF1011" s="273"/>
      <c r="BG1011" s="273"/>
      <c r="BH1011" s="273"/>
      <c r="BI1011" s="273"/>
      <c r="BJ1011" s="273"/>
      <c r="BK1011" s="273"/>
      <c r="BL1011" s="273"/>
      <c r="BM1011" s="273"/>
      <c r="BN1011" s="273"/>
      <c r="BO1011" s="273"/>
      <c r="BP1011" s="273"/>
      <c r="BQ1011" s="273"/>
      <c r="BR1011" s="273"/>
      <c r="BS1011" s="273"/>
      <c r="BT1011" s="273"/>
      <c r="BU1011" s="273"/>
      <c r="BV1011" s="273"/>
      <c r="BW1011" s="273"/>
      <c r="BX1011" s="273"/>
      <c r="BY1011" s="273"/>
      <c r="BZ1011" s="273"/>
      <c r="CA1011" s="273"/>
      <c r="CB1011" s="273"/>
      <c r="CC1011" s="273"/>
      <c r="CD1011" s="273"/>
      <c r="CE1011" s="273"/>
      <c r="CF1011" s="273"/>
      <c r="CG1011" s="273"/>
      <c r="CH1011" s="273"/>
      <c r="CI1011" s="273"/>
      <c r="CJ1011" s="273"/>
      <c r="CK1011" s="273"/>
      <c r="CL1011" s="273"/>
      <c r="CM1011" s="273"/>
      <c r="CN1011" s="273"/>
      <c r="CO1011" s="273"/>
      <c r="CP1011" s="273"/>
      <c r="CQ1011" s="273"/>
      <c r="CR1011" s="273"/>
      <c r="CS1011" s="273"/>
      <c r="CT1011" s="273"/>
      <c r="CU1011" s="273"/>
      <c r="CV1011" s="273"/>
      <c r="CW1011" s="273"/>
      <c r="CX1011" s="273"/>
      <c r="CY1011" s="273"/>
      <c r="CZ1011" s="273"/>
      <c r="DA1011" s="273"/>
      <c r="DB1011" s="273"/>
      <c r="DC1011" s="273"/>
      <c r="DD1011" s="273"/>
    </row>
    <row r="1012" spans="1:108" s="136" customFormat="1" ht="22.5" customHeight="1">
      <c r="A1012" s="43">
        <v>149</v>
      </c>
      <c r="B1012" s="136">
        <v>43</v>
      </c>
      <c r="C1012" s="136" t="s">
        <v>7365</v>
      </c>
      <c r="D1012" s="136" t="s">
        <v>7366</v>
      </c>
      <c r="E1012" s="136" t="s">
        <v>7367</v>
      </c>
      <c r="F1012" s="299" t="s">
        <v>7368</v>
      </c>
      <c r="G1012" s="43" t="s">
        <v>34</v>
      </c>
      <c r="H1012" s="354">
        <v>14654</v>
      </c>
      <c r="I1012" s="355">
        <v>0</v>
      </c>
      <c r="J1012" s="354">
        <v>0</v>
      </c>
      <c r="K1012" s="162" t="s">
        <v>7369</v>
      </c>
      <c r="L1012" s="299" t="s">
        <v>7370</v>
      </c>
      <c r="N1012" s="273"/>
      <c r="O1012" s="273"/>
      <c r="P1012" s="273"/>
      <c r="Q1012" s="273"/>
      <c r="R1012" s="273"/>
      <c r="S1012" s="273"/>
      <c r="T1012" s="273"/>
      <c r="U1012" s="273"/>
      <c r="V1012" s="273"/>
      <c r="W1012" s="273"/>
      <c r="X1012" s="273"/>
      <c r="Y1012" s="273"/>
      <c r="Z1012" s="273"/>
      <c r="AA1012" s="273"/>
      <c r="AB1012" s="273"/>
      <c r="AC1012" s="273"/>
      <c r="AD1012" s="273"/>
      <c r="AE1012" s="273"/>
      <c r="AF1012" s="273"/>
      <c r="AG1012" s="273"/>
      <c r="AH1012" s="273"/>
      <c r="AI1012" s="273"/>
      <c r="AJ1012" s="273"/>
      <c r="AK1012" s="273"/>
      <c r="AL1012" s="273"/>
      <c r="AM1012" s="273"/>
      <c r="AN1012" s="273"/>
      <c r="AO1012" s="273"/>
      <c r="AP1012" s="273"/>
      <c r="AQ1012" s="273"/>
      <c r="AR1012" s="273"/>
      <c r="AS1012" s="273"/>
      <c r="AT1012" s="273"/>
      <c r="AU1012" s="273"/>
      <c r="AV1012" s="273"/>
      <c r="AW1012" s="273"/>
      <c r="AX1012" s="273"/>
      <c r="AY1012" s="273"/>
      <c r="AZ1012" s="273"/>
      <c r="BA1012" s="273"/>
      <c r="BB1012" s="273"/>
      <c r="BC1012" s="273"/>
      <c r="BD1012" s="273"/>
      <c r="BE1012" s="273"/>
      <c r="BF1012" s="273"/>
      <c r="BG1012" s="273"/>
      <c r="BH1012" s="273"/>
      <c r="BI1012" s="273"/>
      <c r="BJ1012" s="273"/>
      <c r="BK1012" s="273"/>
      <c r="BL1012" s="273"/>
      <c r="BM1012" s="273"/>
      <c r="BN1012" s="273"/>
      <c r="BO1012" s="273"/>
      <c r="BP1012" s="273"/>
      <c r="BQ1012" s="273"/>
      <c r="BR1012" s="273"/>
      <c r="BS1012" s="273"/>
      <c r="BT1012" s="273"/>
      <c r="BU1012" s="273"/>
      <c r="BV1012" s="273"/>
      <c r="BW1012" s="273"/>
      <c r="BX1012" s="273"/>
      <c r="BY1012" s="273"/>
      <c r="BZ1012" s="273"/>
      <c r="CA1012" s="273"/>
      <c r="CB1012" s="273"/>
      <c r="CC1012" s="273"/>
      <c r="CD1012" s="273"/>
      <c r="CE1012" s="273"/>
      <c r="CF1012" s="273"/>
      <c r="CG1012" s="273"/>
      <c r="CH1012" s="273"/>
      <c r="CI1012" s="273"/>
      <c r="CJ1012" s="273"/>
      <c r="CK1012" s="273"/>
      <c r="CL1012" s="273"/>
      <c r="CM1012" s="273"/>
      <c r="CN1012" s="273"/>
      <c r="CO1012" s="273"/>
      <c r="CP1012" s="273"/>
      <c r="CQ1012" s="273"/>
      <c r="CR1012" s="273"/>
      <c r="CS1012" s="273"/>
      <c r="CT1012" s="273"/>
      <c r="CU1012" s="273"/>
      <c r="CV1012" s="273"/>
      <c r="CW1012" s="273"/>
      <c r="CX1012" s="273"/>
      <c r="CY1012" s="273"/>
      <c r="CZ1012" s="273"/>
      <c r="DA1012" s="273"/>
      <c r="DB1012" s="273"/>
      <c r="DC1012" s="273"/>
      <c r="DD1012" s="273"/>
    </row>
    <row r="1013" spans="1:108" s="136" customFormat="1" ht="22.5" customHeight="1">
      <c r="A1013" s="43">
        <v>150</v>
      </c>
      <c r="B1013" s="136">
        <v>44</v>
      </c>
      <c r="C1013" s="136" t="s">
        <v>7835</v>
      </c>
      <c r="D1013" s="136" t="s">
        <v>7836</v>
      </c>
      <c r="E1013" s="136" t="s">
        <v>7371</v>
      </c>
      <c r="F1013" s="299" t="s">
        <v>7372</v>
      </c>
      <c r="G1013" s="43" t="s">
        <v>34</v>
      </c>
      <c r="H1013" s="354">
        <v>2565</v>
      </c>
      <c r="I1013" s="355">
        <v>0</v>
      </c>
      <c r="J1013" s="354">
        <v>0</v>
      </c>
      <c r="K1013" s="162">
        <v>43043</v>
      </c>
      <c r="L1013" s="299" t="s">
        <v>7373</v>
      </c>
      <c r="N1013" s="273"/>
      <c r="O1013" s="273"/>
      <c r="P1013" s="273"/>
      <c r="Q1013" s="273"/>
      <c r="R1013" s="273"/>
      <c r="S1013" s="273"/>
      <c r="T1013" s="273"/>
      <c r="U1013" s="273"/>
      <c r="V1013" s="273"/>
      <c r="W1013" s="273"/>
      <c r="X1013" s="273"/>
      <c r="Y1013" s="273"/>
      <c r="Z1013" s="273"/>
      <c r="AA1013" s="273"/>
      <c r="AB1013" s="273"/>
      <c r="AC1013" s="273"/>
      <c r="AD1013" s="273"/>
      <c r="AE1013" s="273"/>
      <c r="AF1013" s="273"/>
      <c r="AG1013" s="273"/>
      <c r="AH1013" s="273"/>
      <c r="AI1013" s="273"/>
      <c r="AJ1013" s="273"/>
      <c r="AK1013" s="273"/>
      <c r="AL1013" s="273"/>
      <c r="AM1013" s="273"/>
      <c r="AN1013" s="273"/>
      <c r="AO1013" s="273"/>
      <c r="AP1013" s="273"/>
      <c r="AQ1013" s="273"/>
      <c r="AR1013" s="273"/>
      <c r="AS1013" s="273"/>
      <c r="AT1013" s="273"/>
      <c r="AU1013" s="273"/>
      <c r="AV1013" s="273"/>
      <c r="AW1013" s="273"/>
      <c r="AX1013" s="273"/>
      <c r="AY1013" s="273"/>
      <c r="AZ1013" s="273"/>
      <c r="BA1013" s="273"/>
      <c r="BB1013" s="273"/>
      <c r="BC1013" s="273"/>
      <c r="BD1013" s="273"/>
      <c r="BE1013" s="273"/>
      <c r="BF1013" s="273"/>
      <c r="BG1013" s="273"/>
      <c r="BH1013" s="273"/>
      <c r="BI1013" s="273"/>
      <c r="BJ1013" s="273"/>
      <c r="BK1013" s="273"/>
      <c r="BL1013" s="273"/>
      <c r="BM1013" s="273"/>
      <c r="BN1013" s="273"/>
      <c r="BO1013" s="273"/>
      <c r="BP1013" s="273"/>
      <c r="BQ1013" s="273"/>
      <c r="BR1013" s="273"/>
      <c r="BS1013" s="273"/>
      <c r="BT1013" s="273"/>
      <c r="BU1013" s="273"/>
      <c r="BV1013" s="273"/>
      <c r="BW1013" s="273"/>
      <c r="BX1013" s="273"/>
      <c r="BY1013" s="273"/>
      <c r="BZ1013" s="273"/>
      <c r="CA1013" s="273"/>
      <c r="CB1013" s="273"/>
      <c r="CC1013" s="273"/>
      <c r="CD1013" s="273"/>
      <c r="CE1013" s="273"/>
      <c r="CF1013" s="273"/>
      <c r="CG1013" s="273"/>
      <c r="CH1013" s="273"/>
      <c r="CI1013" s="273"/>
      <c r="CJ1013" s="273"/>
      <c r="CK1013" s="273"/>
      <c r="CL1013" s="273"/>
      <c r="CM1013" s="273"/>
      <c r="CN1013" s="273"/>
      <c r="CO1013" s="273"/>
      <c r="CP1013" s="273"/>
      <c r="CQ1013" s="273"/>
      <c r="CR1013" s="273"/>
      <c r="CS1013" s="273"/>
      <c r="CT1013" s="273"/>
      <c r="CU1013" s="273"/>
      <c r="CV1013" s="273"/>
      <c r="CW1013" s="273"/>
      <c r="CX1013" s="273"/>
      <c r="CY1013" s="273"/>
      <c r="CZ1013" s="273"/>
      <c r="DA1013" s="273"/>
      <c r="DB1013" s="273"/>
      <c r="DC1013" s="273"/>
      <c r="DD1013" s="273"/>
    </row>
    <row r="1014" spans="1:108" s="136" customFormat="1" ht="22.5" customHeight="1">
      <c r="A1014" s="43">
        <v>151</v>
      </c>
      <c r="B1014" s="136">
        <v>45</v>
      </c>
      <c r="C1014" s="136" t="s">
        <v>7374</v>
      </c>
      <c r="D1014" s="136" t="s">
        <v>7353</v>
      </c>
      <c r="E1014" s="136" t="s">
        <v>7375</v>
      </c>
      <c r="F1014" s="299" t="s">
        <v>7376</v>
      </c>
      <c r="G1014" s="43" t="s">
        <v>34</v>
      </c>
      <c r="H1014" s="354">
        <v>11178</v>
      </c>
      <c r="I1014" s="355">
        <v>0</v>
      </c>
      <c r="J1014" s="354">
        <v>0</v>
      </c>
      <c r="K1014" s="162" t="s">
        <v>7377</v>
      </c>
      <c r="L1014" s="299" t="s">
        <v>7378</v>
      </c>
      <c r="N1014" s="273"/>
      <c r="O1014" s="273"/>
      <c r="P1014" s="273"/>
      <c r="Q1014" s="273"/>
      <c r="R1014" s="273"/>
      <c r="S1014" s="273"/>
      <c r="T1014" s="273"/>
      <c r="U1014" s="273"/>
      <c r="V1014" s="273"/>
      <c r="W1014" s="273"/>
      <c r="X1014" s="273"/>
      <c r="Y1014" s="273"/>
      <c r="Z1014" s="273"/>
      <c r="AA1014" s="273"/>
      <c r="AB1014" s="273"/>
      <c r="AC1014" s="273"/>
      <c r="AD1014" s="273"/>
      <c r="AE1014" s="273"/>
      <c r="AF1014" s="273"/>
      <c r="AG1014" s="273"/>
      <c r="AH1014" s="273"/>
      <c r="AI1014" s="273"/>
      <c r="AJ1014" s="273"/>
      <c r="AK1014" s="273"/>
      <c r="AL1014" s="273"/>
      <c r="AM1014" s="273"/>
      <c r="AN1014" s="273"/>
      <c r="AO1014" s="273"/>
      <c r="AP1014" s="273"/>
      <c r="AQ1014" s="273"/>
      <c r="AR1014" s="273"/>
      <c r="AS1014" s="273"/>
      <c r="AT1014" s="273"/>
      <c r="AU1014" s="273"/>
      <c r="AV1014" s="273"/>
      <c r="AW1014" s="273"/>
      <c r="AX1014" s="273"/>
      <c r="AY1014" s="273"/>
      <c r="AZ1014" s="273"/>
      <c r="BA1014" s="273"/>
      <c r="BB1014" s="273"/>
      <c r="BC1014" s="273"/>
      <c r="BD1014" s="273"/>
      <c r="BE1014" s="273"/>
      <c r="BF1014" s="273"/>
      <c r="BG1014" s="273"/>
      <c r="BH1014" s="273"/>
      <c r="BI1014" s="273"/>
      <c r="BJ1014" s="273"/>
      <c r="BK1014" s="273"/>
      <c r="BL1014" s="273"/>
      <c r="BM1014" s="273"/>
      <c r="BN1014" s="273"/>
      <c r="BO1014" s="273"/>
      <c r="BP1014" s="273"/>
      <c r="BQ1014" s="273"/>
      <c r="BR1014" s="273"/>
      <c r="BS1014" s="273"/>
      <c r="BT1014" s="273"/>
      <c r="BU1014" s="273"/>
      <c r="BV1014" s="273"/>
      <c r="BW1014" s="273"/>
      <c r="BX1014" s="273"/>
      <c r="BY1014" s="273"/>
      <c r="BZ1014" s="273"/>
      <c r="CA1014" s="273"/>
      <c r="CB1014" s="273"/>
      <c r="CC1014" s="273"/>
      <c r="CD1014" s="273"/>
      <c r="CE1014" s="273"/>
      <c r="CF1014" s="273"/>
      <c r="CG1014" s="273"/>
      <c r="CH1014" s="273"/>
      <c r="CI1014" s="273"/>
      <c r="CJ1014" s="273"/>
      <c r="CK1014" s="273"/>
      <c r="CL1014" s="273"/>
      <c r="CM1014" s="273"/>
      <c r="CN1014" s="273"/>
      <c r="CO1014" s="273"/>
      <c r="CP1014" s="273"/>
      <c r="CQ1014" s="273"/>
      <c r="CR1014" s="273"/>
      <c r="CS1014" s="273"/>
      <c r="CT1014" s="273"/>
      <c r="CU1014" s="273"/>
      <c r="CV1014" s="273"/>
      <c r="CW1014" s="273"/>
      <c r="CX1014" s="273"/>
      <c r="CY1014" s="273"/>
      <c r="CZ1014" s="273"/>
      <c r="DA1014" s="273"/>
      <c r="DB1014" s="273"/>
      <c r="DC1014" s="273"/>
      <c r="DD1014" s="273"/>
    </row>
    <row r="1015" spans="1:108" s="136" customFormat="1" ht="22.5" customHeight="1">
      <c r="A1015" s="43">
        <v>152</v>
      </c>
      <c r="B1015" s="136">
        <v>46</v>
      </c>
      <c r="C1015" s="136" t="s">
        <v>7374</v>
      </c>
      <c r="D1015" s="136" t="s">
        <v>7353</v>
      </c>
      <c r="E1015" s="136" t="s">
        <v>7379</v>
      </c>
      <c r="F1015" s="299" t="s">
        <v>7380</v>
      </c>
      <c r="G1015" s="43" t="s">
        <v>243</v>
      </c>
      <c r="H1015" s="354">
        <v>223574</v>
      </c>
      <c r="I1015" s="355">
        <v>0</v>
      </c>
      <c r="J1015" s="354">
        <v>0</v>
      </c>
      <c r="K1015" s="162" t="s">
        <v>7377</v>
      </c>
      <c r="L1015" s="299" t="s">
        <v>7381</v>
      </c>
      <c r="N1015" s="273"/>
      <c r="O1015" s="273"/>
      <c r="P1015" s="273"/>
      <c r="Q1015" s="273"/>
      <c r="R1015" s="273"/>
      <c r="S1015" s="273"/>
      <c r="T1015" s="273"/>
      <c r="U1015" s="273"/>
      <c r="V1015" s="273"/>
      <c r="W1015" s="273"/>
      <c r="X1015" s="273"/>
      <c r="Y1015" s="273"/>
      <c r="Z1015" s="273"/>
      <c r="AA1015" s="273"/>
      <c r="AB1015" s="273"/>
      <c r="AC1015" s="273"/>
      <c r="AD1015" s="273"/>
      <c r="AE1015" s="273"/>
      <c r="AF1015" s="273"/>
      <c r="AG1015" s="273"/>
      <c r="AH1015" s="273"/>
      <c r="AI1015" s="273"/>
      <c r="AJ1015" s="273"/>
      <c r="AK1015" s="273"/>
      <c r="AL1015" s="273"/>
      <c r="AM1015" s="273"/>
      <c r="AN1015" s="273"/>
      <c r="AO1015" s="273"/>
      <c r="AP1015" s="273"/>
      <c r="AQ1015" s="273"/>
      <c r="AR1015" s="273"/>
      <c r="AS1015" s="273"/>
      <c r="AT1015" s="273"/>
      <c r="AU1015" s="273"/>
      <c r="AV1015" s="273"/>
      <c r="AW1015" s="273"/>
      <c r="AX1015" s="273"/>
      <c r="AY1015" s="273"/>
      <c r="AZ1015" s="273"/>
      <c r="BA1015" s="273"/>
      <c r="BB1015" s="273"/>
      <c r="BC1015" s="273"/>
      <c r="BD1015" s="273"/>
      <c r="BE1015" s="273"/>
      <c r="BF1015" s="273"/>
      <c r="BG1015" s="273"/>
      <c r="BH1015" s="273"/>
      <c r="BI1015" s="273"/>
      <c r="BJ1015" s="273"/>
      <c r="BK1015" s="273"/>
      <c r="BL1015" s="273"/>
      <c r="BM1015" s="273"/>
      <c r="BN1015" s="273"/>
      <c r="BO1015" s="273"/>
      <c r="BP1015" s="273"/>
      <c r="BQ1015" s="273"/>
      <c r="BR1015" s="273"/>
      <c r="BS1015" s="273"/>
      <c r="BT1015" s="273"/>
      <c r="BU1015" s="273"/>
      <c r="BV1015" s="273"/>
      <c r="BW1015" s="273"/>
      <c r="BX1015" s="273"/>
      <c r="BY1015" s="273"/>
      <c r="BZ1015" s="273"/>
      <c r="CA1015" s="273"/>
      <c r="CB1015" s="273"/>
      <c r="CC1015" s="273"/>
      <c r="CD1015" s="273"/>
      <c r="CE1015" s="273"/>
      <c r="CF1015" s="273"/>
      <c r="CG1015" s="273"/>
      <c r="CH1015" s="273"/>
      <c r="CI1015" s="273"/>
      <c r="CJ1015" s="273"/>
      <c r="CK1015" s="273"/>
      <c r="CL1015" s="273"/>
      <c r="CM1015" s="273"/>
      <c r="CN1015" s="273"/>
      <c r="CO1015" s="273"/>
      <c r="CP1015" s="273"/>
      <c r="CQ1015" s="273"/>
      <c r="CR1015" s="273"/>
      <c r="CS1015" s="273"/>
      <c r="CT1015" s="273"/>
      <c r="CU1015" s="273"/>
      <c r="CV1015" s="273"/>
      <c r="CW1015" s="273"/>
      <c r="CX1015" s="273"/>
      <c r="CY1015" s="273"/>
      <c r="CZ1015" s="273"/>
      <c r="DA1015" s="273"/>
      <c r="DB1015" s="273"/>
      <c r="DC1015" s="273"/>
      <c r="DD1015" s="273"/>
    </row>
    <row r="1016" spans="1:108" s="136" customFormat="1" ht="22.5" customHeight="1">
      <c r="A1016" s="43">
        <v>153</v>
      </c>
      <c r="B1016" s="136">
        <v>47</v>
      </c>
      <c r="C1016" s="136" t="s">
        <v>7374</v>
      </c>
      <c r="D1016" s="136" t="s">
        <v>7353</v>
      </c>
      <c r="E1016" s="136" t="s">
        <v>7382</v>
      </c>
      <c r="F1016" s="299" t="s">
        <v>7383</v>
      </c>
      <c r="G1016" s="43" t="s">
        <v>243</v>
      </c>
      <c r="H1016" s="354">
        <v>45486</v>
      </c>
      <c r="I1016" s="355">
        <v>0</v>
      </c>
      <c r="J1016" s="354">
        <v>0</v>
      </c>
      <c r="K1016" s="162" t="s">
        <v>7377</v>
      </c>
      <c r="L1016" s="299" t="s">
        <v>7384</v>
      </c>
      <c r="N1016" s="273"/>
      <c r="O1016" s="273"/>
      <c r="P1016" s="273"/>
      <c r="Q1016" s="273"/>
      <c r="R1016" s="273"/>
      <c r="S1016" s="273"/>
      <c r="T1016" s="273"/>
      <c r="U1016" s="273"/>
      <c r="V1016" s="273"/>
      <c r="W1016" s="273"/>
      <c r="X1016" s="273"/>
      <c r="Y1016" s="273"/>
      <c r="Z1016" s="273"/>
      <c r="AA1016" s="273"/>
      <c r="AB1016" s="273"/>
      <c r="AC1016" s="273"/>
      <c r="AD1016" s="273"/>
      <c r="AE1016" s="273"/>
      <c r="AF1016" s="273"/>
      <c r="AG1016" s="273"/>
      <c r="AH1016" s="273"/>
      <c r="AI1016" s="273"/>
      <c r="AJ1016" s="273"/>
      <c r="AK1016" s="273"/>
      <c r="AL1016" s="273"/>
      <c r="AM1016" s="273"/>
      <c r="AN1016" s="273"/>
      <c r="AO1016" s="273"/>
      <c r="AP1016" s="273"/>
      <c r="AQ1016" s="273"/>
      <c r="AR1016" s="273"/>
      <c r="AS1016" s="273"/>
      <c r="AT1016" s="273"/>
      <c r="AU1016" s="273"/>
      <c r="AV1016" s="273"/>
      <c r="AW1016" s="273"/>
      <c r="AX1016" s="273"/>
      <c r="AY1016" s="273"/>
      <c r="AZ1016" s="273"/>
      <c r="BA1016" s="273"/>
      <c r="BB1016" s="273"/>
      <c r="BC1016" s="273"/>
      <c r="BD1016" s="273"/>
      <c r="BE1016" s="273"/>
      <c r="BF1016" s="273"/>
      <c r="BG1016" s="273"/>
      <c r="BH1016" s="273"/>
      <c r="BI1016" s="273"/>
      <c r="BJ1016" s="273"/>
      <c r="BK1016" s="273"/>
      <c r="BL1016" s="273"/>
      <c r="BM1016" s="273"/>
      <c r="BN1016" s="273"/>
      <c r="BO1016" s="273"/>
      <c r="BP1016" s="273"/>
      <c r="BQ1016" s="273"/>
      <c r="BR1016" s="273"/>
      <c r="BS1016" s="273"/>
      <c r="BT1016" s="273"/>
      <c r="BU1016" s="273"/>
      <c r="BV1016" s="273"/>
      <c r="BW1016" s="273"/>
      <c r="BX1016" s="273"/>
      <c r="BY1016" s="273"/>
      <c r="BZ1016" s="273"/>
      <c r="CA1016" s="273"/>
      <c r="CB1016" s="273"/>
      <c r="CC1016" s="273"/>
      <c r="CD1016" s="273"/>
      <c r="CE1016" s="273"/>
      <c r="CF1016" s="273"/>
      <c r="CG1016" s="273"/>
      <c r="CH1016" s="273"/>
      <c r="CI1016" s="273"/>
      <c r="CJ1016" s="273"/>
      <c r="CK1016" s="273"/>
      <c r="CL1016" s="273"/>
      <c r="CM1016" s="273"/>
      <c r="CN1016" s="273"/>
      <c r="CO1016" s="273"/>
      <c r="CP1016" s="273"/>
      <c r="CQ1016" s="273"/>
      <c r="CR1016" s="273"/>
      <c r="CS1016" s="273"/>
      <c r="CT1016" s="273"/>
      <c r="CU1016" s="273"/>
      <c r="CV1016" s="273"/>
      <c r="CW1016" s="273"/>
      <c r="CX1016" s="273"/>
      <c r="CY1016" s="273"/>
      <c r="CZ1016" s="273"/>
      <c r="DA1016" s="273"/>
      <c r="DB1016" s="273"/>
      <c r="DC1016" s="273"/>
      <c r="DD1016" s="273"/>
    </row>
    <row r="1017" spans="1:108" s="136" customFormat="1" ht="22.5" customHeight="1">
      <c r="A1017" s="43">
        <v>154</v>
      </c>
      <c r="B1017" s="136">
        <v>48</v>
      </c>
      <c r="C1017" s="136" t="s">
        <v>7385</v>
      </c>
      <c r="D1017" s="136" t="s">
        <v>7386</v>
      </c>
      <c r="E1017" s="136" t="s">
        <v>7387</v>
      </c>
      <c r="F1017" s="299" t="s">
        <v>7388</v>
      </c>
      <c r="G1017" s="43" t="s">
        <v>34</v>
      </c>
      <c r="H1017" s="354">
        <v>28142</v>
      </c>
      <c r="I1017" s="355">
        <v>0</v>
      </c>
      <c r="J1017" s="354">
        <v>0</v>
      </c>
      <c r="K1017" s="162" t="s">
        <v>7389</v>
      </c>
      <c r="L1017" s="299" t="s">
        <v>7390</v>
      </c>
      <c r="N1017" s="273"/>
      <c r="O1017" s="273"/>
      <c r="P1017" s="273"/>
      <c r="Q1017" s="273"/>
      <c r="R1017" s="273"/>
      <c r="S1017" s="273"/>
      <c r="T1017" s="273"/>
      <c r="U1017" s="273"/>
      <c r="V1017" s="273"/>
      <c r="W1017" s="273"/>
      <c r="X1017" s="273"/>
      <c r="Y1017" s="273"/>
      <c r="Z1017" s="273"/>
      <c r="AA1017" s="273"/>
      <c r="AB1017" s="273"/>
      <c r="AC1017" s="273"/>
      <c r="AD1017" s="273"/>
      <c r="AE1017" s="273"/>
      <c r="AF1017" s="273"/>
      <c r="AG1017" s="273"/>
      <c r="AH1017" s="273"/>
      <c r="AI1017" s="273"/>
      <c r="AJ1017" s="273"/>
      <c r="AK1017" s="273"/>
      <c r="AL1017" s="273"/>
      <c r="AM1017" s="273"/>
      <c r="AN1017" s="273"/>
      <c r="AO1017" s="273"/>
      <c r="AP1017" s="273"/>
      <c r="AQ1017" s="273"/>
      <c r="AR1017" s="273"/>
      <c r="AS1017" s="273"/>
      <c r="AT1017" s="273"/>
      <c r="AU1017" s="273"/>
      <c r="AV1017" s="273"/>
      <c r="AW1017" s="273"/>
      <c r="AX1017" s="273"/>
      <c r="AY1017" s="273"/>
      <c r="AZ1017" s="273"/>
      <c r="BA1017" s="273"/>
      <c r="BB1017" s="273"/>
      <c r="BC1017" s="273"/>
      <c r="BD1017" s="273"/>
      <c r="BE1017" s="273"/>
      <c r="BF1017" s="273"/>
      <c r="BG1017" s="273"/>
      <c r="BH1017" s="273"/>
      <c r="BI1017" s="273"/>
      <c r="BJ1017" s="273"/>
      <c r="BK1017" s="273"/>
      <c r="BL1017" s="273"/>
      <c r="BM1017" s="273"/>
      <c r="BN1017" s="273"/>
      <c r="BO1017" s="273"/>
      <c r="BP1017" s="273"/>
      <c r="BQ1017" s="273"/>
      <c r="BR1017" s="273"/>
      <c r="BS1017" s="273"/>
      <c r="BT1017" s="273"/>
      <c r="BU1017" s="273"/>
      <c r="BV1017" s="273"/>
      <c r="BW1017" s="273"/>
      <c r="BX1017" s="273"/>
      <c r="BY1017" s="273"/>
      <c r="BZ1017" s="273"/>
      <c r="CA1017" s="273"/>
      <c r="CB1017" s="273"/>
      <c r="CC1017" s="273"/>
      <c r="CD1017" s="273"/>
      <c r="CE1017" s="273"/>
      <c r="CF1017" s="273"/>
      <c r="CG1017" s="273"/>
      <c r="CH1017" s="273"/>
      <c r="CI1017" s="273"/>
      <c r="CJ1017" s="273"/>
      <c r="CK1017" s="273"/>
      <c r="CL1017" s="273"/>
      <c r="CM1017" s="273"/>
      <c r="CN1017" s="273"/>
      <c r="CO1017" s="273"/>
      <c r="CP1017" s="273"/>
      <c r="CQ1017" s="273"/>
      <c r="CR1017" s="273"/>
      <c r="CS1017" s="273"/>
      <c r="CT1017" s="273"/>
      <c r="CU1017" s="273"/>
      <c r="CV1017" s="273"/>
      <c r="CW1017" s="273"/>
      <c r="CX1017" s="273"/>
      <c r="CY1017" s="273"/>
      <c r="CZ1017" s="273"/>
      <c r="DA1017" s="273"/>
      <c r="DB1017" s="273"/>
      <c r="DC1017" s="273"/>
      <c r="DD1017" s="273"/>
    </row>
    <row r="1018" spans="1:108" s="136" customFormat="1" ht="22.5" customHeight="1">
      <c r="A1018" s="43">
        <v>155</v>
      </c>
      <c r="B1018" s="136">
        <v>49</v>
      </c>
      <c r="C1018" s="136" t="s">
        <v>7391</v>
      </c>
      <c r="D1018" s="136" t="s">
        <v>7386</v>
      </c>
      <c r="E1018" s="136" t="s">
        <v>7392</v>
      </c>
      <c r="F1018" s="299" t="s">
        <v>7393</v>
      </c>
      <c r="G1018" s="43" t="s">
        <v>7394</v>
      </c>
      <c r="H1018" s="354">
        <v>1112625</v>
      </c>
      <c r="I1018" s="355">
        <v>0</v>
      </c>
      <c r="J1018" s="354">
        <v>0</v>
      </c>
      <c r="K1018" s="162" t="s">
        <v>7389</v>
      </c>
      <c r="L1018" s="299" t="s">
        <v>7395</v>
      </c>
      <c r="N1018" s="273"/>
      <c r="O1018" s="273"/>
      <c r="P1018" s="273"/>
      <c r="Q1018" s="273"/>
      <c r="R1018" s="273"/>
      <c r="S1018" s="273"/>
      <c r="T1018" s="273"/>
      <c r="U1018" s="273"/>
      <c r="V1018" s="273"/>
      <c r="W1018" s="273"/>
      <c r="X1018" s="273"/>
      <c r="Y1018" s="273"/>
      <c r="Z1018" s="273"/>
      <c r="AA1018" s="273"/>
      <c r="AB1018" s="273"/>
      <c r="AC1018" s="273"/>
      <c r="AD1018" s="273"/>
      <c r="AE1018" s="273"/>
      <c r="AF1018" s="273"/>
      <c r="AG1018" s="273"/>
      <c r="AH1018" s="273"/>
      <c r="AI1018" s="273"/>
      <c r="AJ1018" s="273"/>
      <c r="AK1018" s="273"/>
      <c r="AL1018" s="273"/>
      <c r="AM1018" s="273"/>
      <c r="AN1018" s="273"/>
      <c r="AO1018" s="273"/>
      <c r="AP1018" s="273"/>
      <c r="AQ1018" s="273"/>
      <c r="AR1018" s="273"/>
      <c r="AS1018" s="273"/>
      <c r="AT1018" s="273"/>
      <c r="AU1018" s="273"/>
      <c r="AV1018" s="273"/>
      <c r="AW1018" s="273"/>
      <c r="AX1018" s="273"/>
      <c r="AY1018" s="273"/>
      <c r="AZ1018" s="273"/>
      <c r="BA1018" s="273"/>
      <c r="BB1018" s="273"/>
      <c r="BC1018" s="273"/>
      <c r="BD1018" s="273"/>
      <c r="BE1018" s="273"/>
      <c r="BF1018" s="273"/>
      <c r="BG1018" s="273"/>
      <c r="BH1018" s="273"/>
      <c r="BI1018" s="273"/>
      <c r="BJ1018" s="273"/>
      <c r="BK1018" s="273"/>
      <c r="BL1018" s="273"/>
      <c r="BM1018" s="273"/>
      <c r="BN1018" s="273"/>
      <c r="BO1018" s="273"/>
      <c r="BP1018" s="273"/>
      <c r="BQ1018" s="273"/>
      <c r="BR1018" s="273"/>
      <c r="BS1018" s="273"/>
      <c r="BT1018" s="273"/>
      <c r="BU1018" s="273"/>
      <c r="BV1018" s="273"/>
      <c r="BW1018" s="273"/>
      <c r="BX1018" s="273"/>
      <c r="BY1018" s="273"/>
      <c r="BZ1018" s="273"/>
      <c r="CA1018" s="273"/>
      <c r="CB1018" s="273"/>
      <c r="CC1018" s="273"/>
      <c r="CD1018" s="273"/>
      <c r="CE1018" s="273"/>
      <c r="CF1018" s="273"/>
      <c r="CG1018" s="273"/>
      <c r="CH1018" s="273"/>
      <c r="CI1018" s="273"/>
      <c r="CJ1018" s="273"/>
      <c r="CK1018" s="273"/>
      <c r="CL1018" s="273"/>
      <c r="CM1018" s="273"/>
      <c r="CN1018" s="273"/>
      <c r="CO1018" s="273"/>
      <c r="CP1018" s="273"/>
      <c r="CQ1018" s="273"/>
      <c r="CR1018" s="273"/>
      <c r="CS1018" s="273"/>
      <c r="CT1018" s="273"/>
      <c r="CU1018" s="273"/>
      <c r="CV1018" s="273"/>
      <c r="CW1018" s="273"/>
      <c r="CX1018" s="273"/>
      <c r="CY1018" s="273"/>
      <c r="CZ1018" s="273"/>
      <c r="DA1018" s="273"/>
      <c r="DB1018" s="273"/>
      <c r="DC1018" s="273"/>
      <c r="DD1018" s="273"/>
    </row>
    <row r="1019" spans="1:108" s="136" customFormat="1" ht="22.5" customHeight="1">
      <c r="A1019" s="43">
        <v>156</v>
      </c>
      <c r="B1019" s="136">
        <v>50</v>
      </c>
      <c r="C1019" s="136" t="s">
        <v>7396</v>
      </c>
      <c r="D1019" s="136" t="s">
        <v>7397</v>
      </c>
      <c r="E1019" s="136" t="s">
        <v>7398</v>
      </c>
      <c r="F1019" s="299" t="s">
        <v>7399</v>
      </c>
      <c r="G1019" s="43" t="s">
        <v>34</v>
      </c>
      <c r="H1019" s="354">
        <v>28537.541</v>
      </c>
      <c r="I1019" s="355">
        <v>0</v>
      </c>
      <c r="J1019" s="354">
        <v>0</v>
      </c>
      <c r="K1019" s="162" t="s">
        <v>7400</v>
      </c>
      <c r="L1019" s="299" t="s">
        <v>7401</v>
      </c>
      <c r="N1019" s="273"/>
      <c r="O1019" s="273"/>
      <c r="P1019" s="273"/>
      <c r="Q1019" s="273"/>
      <c r="R1019" s="273"/>
      <c r="S1019" s="273"/>
      <c r="T1019" s="273"/>
      <c r="U1019" s="273"/>
      <c r="V1019" s="273"/>
      <c r="W1019" s="273"/>
      <c r="X1019" s="273"/>
      <c r="Y1019" s="273"/>
      <c r="Z1019" s="273"/>
      <c r="AA1019" s="273"/>
      <c r="AB1019" s="273"/>
      <c r="AC1019" s="273"/>
      <c r="AD1019" s="273"/>
      <c r="AE1019" s="273"/>
      <c r="AF1019" s="273"/>
      <c r="AG1019" s="273"/>
      <c r="AH1019" s="273"/>
      <c r="AI1019" s="273"/>
      <c r="AJ1019" s="273"/>
      <c r="AK1019" s="273"/>
      <c r="AL1019" s="273"/>
      <c r="AM1019" s="273"/>
      <c r="AN1019" s="273"/>
      <c r="AO1019" s="273"/>
      <c r="AP1019" s="273"/>
      <c r="AQ1019" s="273"/>
      <c r="AR1019" s="273"/>
      <c r="AS1019" s="273"/>
      <c r="AT1019" s="273"/>
      <c r="AU1019" s="273"/>
      <c r="AV1019" s="273"/>
      <c r="AW1019" s="273"/>
      <c r="AX1019" s="273"/>
      <c r="AY1019" s="273"/>
      <c r="AZ1019" s="273"/>
      <c r="BA1019" s="273"/>
      <c r="BB1019" s="273"/>
      <c r="BC1019" s="273"/>
      <c r="BD1019" s="273"/>
      <c r="BE1019" s="273"/>
      <c r="BF1019" s="273"/>
      <c r="BG1019" s="273"/>
      <c r="BH1019" s="273"/>
      <c r="BI1019" s="273"/>
      <c r="BJ1019" s="273"/>
      <c r="BK1019" s="273"/>
      <c r="BL1019" s="273"/>
      <c r="BM1019" s="273"/>
      <c r="BN1019" s="273"/>
      <c r="BO1019" s="273"/>
      <c r="BP1019" s="273"/>
      <c r="BQ1019" s="273"/>
      <c r="BR1019" s="273"/>
      <c r="BS1019" s="273"/>
      <c r="BT1019" s="273"/>
      <c r="BU1019" s="273"/>
      <c r="BV1019" s="273"/>
      <c r="BW1019" s="273"/>
      <c r="BX1019" s="273"/>
      <c r="BY1019" s="273"/>
      <c r="BZ1019" s="273"/>
      <c r="CA1019" s="273"/>
      <c r="CB1019" s="273"/>
      <c r="CC1019" s="273"/>
      <c r="CD1019" s="273"/>
      <c r="CE1019" s="273"/>
      <c r="CF1019" s="273"/>
      <c r="CG1019" s="273"/>
      <c r="CH1019" s="273"/>
      <c r="CI1019" s="273"/>
      <c r="CJ1019" s="273"/>
      <c r="CK1019" s="273"/>
      <c r="CL1019" s="273"/>
      <c r="CM1019" s="273"/>
      <c r="CN1019" s="273"/>
      <c r="CO1019" s="273"/>
      <c r="CP1019" s="273"/>
      <c r="CQ1019" s="273"/>
      <c r="CR1019" s="273"/>
      <c r="CS1019" s="273"/>
      <c r="CT1019" s="273"/>
      <c r="CU1019" s="273"/>
      <c r="CV1019" s="273"/>
      <c r="CW1019" s="273"/>
      <c r="CX1019" s="273"/>
      <c r="CY1019" s="273"/>
      <c r="CZ1019" s="273"/>
      <c r="DA1019" s="273"/>
      <c r="DB1019" s="273"/>
      <c r="DC1019" s="273"/>
      <c r="DD1019" s="273"/>
    </row>
    <row r="1020" spans="1:108" s="136" customFormat="1" ht="22.5" customHeight="1">
      <c r="A1020" s="43">
        <v>157</v>
      </c>
      <c r="B1020" s="136">
        <v>51</v>
      </c>
      <c r="C1020" s="136" t="s">
        <v>7402</v>
      </c>
      <c r="D1020" s="136" t="s">
        <v>7353</v>
      </c>
      <c r="E1020" s="136" t="s">
        <v>7403</v>
      </c>
      <c r="F1020" s="299" t="s">
        <v>7404</v>
      </c>
      <c r="G1020" s="43" t="s">
        <v>34</v>
      </c>
      <c r="H1020" s="354">
        <v>32977</v>
      </c>
      <c r="I1020" s="355">
        <v>0</v>
      </c>
      <c r="J1020" s="354">
        <v>0</v>
      </c>
      <c r="K1020" s="162" t="s">
        <v>7405</v>
      </c>
      <c r="L1020" s="299" t="s">
        <v>7406</v>
      </c>
      <c r="N1020" s="273"/>
      <c r="O1020" s="273"/>
      <c r="P1020" s="273"/>
      <c r="Q1020" s="273"/>
      <c r="R1020" s="273"/>
      <c r="S1020" s="273"/>
      <c r="T1020" s="273"/>
      <c r="U1020" s="273"/>
      <c r="V1020" s="273"/>
      <c r="W1020" s="273"/>
      <c r="X1020" s="273"/>
      <c r="Y1020" s="273"/>
      <c r="Z1020" s="273"/>
      <c r="AA1020" s="273"/>
      <c r="AB1020" s="273"/>
      <c r="AC1020" s="273"/>
      <c r="AD1020" s="273"/>
      <c r="AE1020" s="273"/>
      <c r="AF1020" s="273"/>
      <c r="AG1020" s="273"/>
      <c r="AH1020" s="273"/>
      <c r="AI1020" s="273"/>
      <c r="AJ1020" s="273"/>
      <c r="AK1020" s="273"/>
      <c r="AL1020" s="273"/>
      <c r="AM1020" s="273"/>
      <c r="AN1020" s="273"/>
      <c r="AO1020" s="273"/>
      <c r="AP1020" s="273"/>
      <c r="AQ1020" s="273"/>
      <c r="AR1020" s="273"/>
      <c r="AS1020" s="273"/>
      <c r="AT1020" s="273"/>
      <c r="AU1020" s="273"/>
      <c r="AV1020" s="273"/>
      <c r="AW1020" s="273"/>
      <c r="AX1020" s="273"/>
      <c r="AY1020" s="273"/>
      <c r="AZ1020" s="273"/>
      <c r="BA1020" s="273"/>
      <c r="BB1020" s="273"/>
      <c r="BC1020" s="273"/>
      <c r="BD1020" s="273"/>
      <c r="BE1020" s="273"/>
      <c r="BF1020" s="273"/>
      <c r="BG1020" s="273"/>
      <c r="BH1020" s="273"/>
      <c r="BI1020" s="273"/>
      <c r="BJ1020" s="273"/>
      <c r="BK1020" s="273"/>
      <c r="BL1020" s="273"/>
      <c r="BM1020" s="273"/>
      <c r="BN1020" s="273"/>
      <c r="BO1020" s="273"/>
      <c r="BP1020" s="273"/>
      <c r="BQ1020" s="273"/>
      <c r="BR1020" s="273"/>
      <c r="BS1020" s="273"/>
      <c r="BT1020" s="273"/>
      <c r="BU1020" s="273"/>
      <c r="BV1020" s="273"/>
      <c r="BW1020" s="273"/>
      <c r="BX1020" s="273"/>
      <c r="BY1020" s="273"/>
      <c r="BZ1020" s="273"/>
      <c r="CA1020" s="273"/>
      <c r="CB1020" s="273"/>
      <c r="CC1020" s="273"/>
      <c r="CD1020" s="273"/>
      <c r="CE1020" s="273"/>
      <c r="CF1020" s="273"/>
      <c r="CG1020" s="273"/>
      <c r="CH1020" s="273"/>
      <c r="CI1020" s="273"/>
      <c r="CJ1020" s="273"/>
      <c r="CK1020" s="273"/>
      <c r="CL1020" s="273"/>
      <c r="CM1020" s="273"/>
      <c r="CN1020" s="273"/>
      <c r="CO1020" s="273"/>
      <c r="CP1020" s="273"/>
      <c r="CQ1020" s="273"/>
      <c r="CR1020" s="273"/>
      <c r="CS1020" s="273"/>
      <c r="CT1020" s="273"/>
      <c r="CU1020" s="273"/>
      <c r="CV1020" s="273"/>
      <c r="CW1020" s="273"/>
      <c r="CX1020" s="273"/>
      <c r="CY1020" s="273"/>
      <c r="CZ1020" s="273"/>
      <c r="DA1020" s="273"/>
      <c r="DB1020" s="273"/>
      <c r="DC1020" s="273"/>
      <c r="DD1020" s="273"/>
    </row>
    <row r="1021" spans="1:108" s="136" customFormat="1" ht="22.5" customHeight="1">
      <c r="A1021" s="43">
        <v>158</v>
      </c>
      <c r="B1021" s="136">
        <v>52</v>
      </c>
      <c r="C1021" s="136" t="s">
        <v>7407</v>
      </c>
      <c r="D1021" s="136" t="s">
        <v>7447</v>
      </c>
      <c r="E1021" s="136" t="s">
        <v>7408</v>
      </c>
      <c r="F1021" s="299" t="s">
        <v>7409</v>
      </c>
      <c r="G1021" s="43" t="s">
        <v>34</v>
      </c>
      <c r="H1021" s="354">
        <v>4000</v>
      </c>
      <c r="I1021" s="355">
        <v>0</v>
      </c>
      <c r="J1021" s="354">
        <v>0</v>
      </c>
      <c r="K1021" s="162" t="s">
        <v>7405</v>
      </c>
      <c r="L1021" s="299" t="s">
        <v>7410</v>
      </c>
      <c r="N1021" s="273"/>
      <c r="O1021" s="273"/>
      <c r="P1021" s="273"/>
      <c r="Q1021" s="273"/>
      <c r="R1021" s="273"/>
      <c r="S1021" s="273"/>
      <c r="T1021" s="273"/>
      <c r="U1021" s="273"/>
      <c r="V1021" s="273"/>
      <c r="W1021" s="273"/>
      <c r="X1021" s="273"/>
      <c r="Y1021" s="273"/>
      <c r="Z1021" s="273"/>
      <c r="AA1021" s="273"/>
      <c r="AB1021" s="273"/>
      <c r="AC1021" s="273"/>
      <c r="AD1021" s="273"/>
      <c r="AE1021" s="273"/>
      <c r="AF1021" s="273"/>
      <c r="AG1021" s="273"/>
      <c r="AH1021" s="273"/>
      <c r="AI1021" s="273"/>
      <c r="AJ1021" s="273"/>
      <c r="AK1021" s="273"/>
      <c r="AL1021" s="273"/>
      <c r="AM1021" s="273"/>
      <c r="AN1021" s="273"/>
      <c r="AO1021" s="273"/>
      <c r="AP1021" s="273"/>
      <c r="AQ1021" s="273"/>
      <c r="AR1021" s="273"/>
      <c r="AS1021" s="273"/>
      <c r="AT1021" s="273"/>
      <c r="AU1021" s="273"/>
      <c r="AV1021" s="273"/>
      <c r="AW1021" s="273"/>
      <c r="AX1021" s="273"/>
      <c r="AY1021" s="273"/>
      <c r="AZ1021" s="273"/>
      <c r="BA1021" s="273"/>
      <c r="BB1021" s="273"/>
      <c r="BC1021" s="273"/>
      <c r="BD1021" s="273"/>
      <c r="BE1021" s="273"/>
      <c r="BF1021" s="273"/>
      <c r="BG1021" s="273"/>
      <c r="BH1021" s="273"/>
      <c r="BI1021" s="273"/>
      <c r="BJ1021" s="273"/>
      <c r="BK1021" s="273"/>
      <c r="BL1021" s="273"/>
      <c r="BM1021" s="273"/>
      <c r="BN1021" s="273"/>
      <c r="BO1021" s="273"/>
      <c r="BP1021" s="273"/>
      <c r="BQ1021" s="273"/>
      <c r="BR1021" s="273"/>
      <c r="BS1021" s="273"/>
      <c r="BT1021" s="273"/>
      <c r="BU1021" s="273"/>
      <c r="BV1021" s="273"/>
      <c r="BW1021" s="273"/>
      <c r="BX1021" s="273"/>
      <c r="BY1021" s="273"/>
      <c r="BZ1021" s="273"/>
      <c r="CA1021" s="273"/>
      <c r="CB1021" s="273"/>
      <c r="CC1021" s="273"/>
      <c r="CD1021" s="273"/>
      <c r="CE1021" s="273"/>
      <c r="CF1021" s="273"/>
      <c r="CG1021" s="273"/>
      <c r="CH1021" s="273"/>
      <c r="CI1021" s="273"/>
      <c r="CJ1021" s="273"/>
      <c r="CK1021" s="273"/>
      <c r="CL1021" s="273"/>
      <c r="CM1021" s="273"/>
      <c r="CN1021" s="273"/>
      <c r="CO1021" s="273"/>
      <c r="CP1021" s="273"/>
      <c r="CQ1021" s="273"/>
      <c r="CR1021" s="273"/>
      <c r="CS1021" s="273"/>
      <c r="CT1021" s="273"/>
      <c r="CU1021" s="273"/>
      <c r="CV1021" s="273"/>
      <c r="CW1021" s="273"/>
      <c r="CX1021" s="273"/>
      <c r="CY1021" s="273"/>
      <c r="CZ1021" s="273"/>
      <c r="DA1021" s="273"/>
      <c r="DB1021" s="273"/>
      <c r="DC1021" s="273"/>
      <c r="DD1021" s="273"/>
    </row>
    <row r="1022" spans="1:108" s="136" customFormat="1" ht="22.5" customHeight="1">
      <c r="A1022" s="43">
        <v>159</v>
      </c>
      <c r="B1022" s="136">
        <v>53</v>
      </c>
      <c r="C1022" s="136" t="s">
        <v>7411</v>
      </c>
      <c r="D1022" s="136" t="s">
        <v>7247</v>
      </c>
      <c r="E1022" s="136" t="s">
        <v>7412</v>
      </c>
      <c r="F1022" s="299" t="s">
        <v>7413</v>
      </c>
      <c r="G1022" s="43" t="s">
        <v>34</v>
      </c>
      <c r="H1022" s="354">
        <v>200</v>
      </c>
      <c r="I1022" s="355">
        <v>0</v>
      </c>
      <c r="J1022" s="354">
        <v>0</v>
      </c>
      <c r="K1022" s="162" t="s">
        <v>7414</v>
      </c>
      <c r="L1022" s="299" t="s">
        <v>7415</v>
      </c>
      <c r="N1022" s="273"/>
      <c r="O1022" s="273"/>
      <c r="P1022" s="273"/>
      <c r="Q1022" s="273"/>
      <c r="R1022" s="273"/>
      <c r="S1022" s="273"/>
      <c r="T1022" s="273"/>
      <c r="U1022" s="273"/>
      <c r="V1022" s="273"/>
      <c r="W1022" s="273"/>
      <c r="X1022" s="273"/>
      <c r="Y1022" s="273"/>
      <c r="Z1022" s="273"/>
      <c r="AA1022" s="273"/>
      <c r="AB1022" s="273"/>
      <c r="AC1022" s="273"/>
      <c r="AD1022" s="273"/>
      <c r="AE1022" s="273"/>
      <c r="AF1022" s="273"/>
      <c r="AG1022" s="273"/>
      <c r="AH1022" s="273"/>
      <c r="AI1022" s="273"/>
      <c r="AJ1022" s="273"/>
      <c r="AK1022" s="273"/>
      <c r="AL1022" s="273"/>
      <c r="AM1022" s="273"/>
      <c r="AN1022" s="273"/>
      <c r="AO1022" s="273"/>
      <c r="AP1022" s="273"/>
      <c r="AQ1022" s="273"/>
      <c r="AR1022" s="273"/>
      <c r="AS1022" s="273"/>
      <c r="AT1022" s="273"/>
      <c r="AU1022" s="273"/>
      <c r="AV1022" s="273"/>
      <c r="AW1022" s="273"/>
      <c r="AX1022" s="273"/>
      <c r="AY1022" s="273"/>
      <c r="AZ1022" s="273"/>
      <c r="BA1022" s="273"/>
      <c r="BB1022" s="273"/>
      <c r="BC1022" s="273"/>
      <c r="BD1022" s="273"/>
      <c r="BE1022" s="273"/>
      <c r="BF1022" s="273"/>
      <c r="BG1022" s="273"/>
      <c r="BH1022" s="273"/>
      <c r="BI1022" s="273"/>
      <c r="BJ1022" s="273"/>
      <c r="BK1022" s="273"/>
      <c r="BL1022" s="273"/>
      <c r="BM1022" s="273"/>
      <c r="BN1022" s="273"/>
      <c r="BO1022" s="273"/>
      <c r="BP1022" s="273"/>
      <c r="BQ1022" s="273"/>
      <c r="BR1022" s="273"/>
      <c r="BS1022" s="273"/>
      <c r="BT1022" s="273"/>
      <c r="BU1022" s="273"/>
      <c r="BV1022" s="273"/>
      <c r="BW1022" s="273"/>
      <c r="BX1022" s="273"/>
      <c r="BY1022" s="273"/>
      <c r="BZ1022" s="273"/>
      <c r="CA1022" s="273"/>
      <c r="CB1022" s="273"/>
      <c r="CC1022" s="273"/>
      <c r="CD1022" s="273"/>
      <c r="CE1022" s="273"/>
      <c r="CF1022" s="273"/>
      <c r="CG1022" s="273"/>
      <c r="CH1022" s="273"/>
      <c r="CI1022" s="273"/>
      <c r="CJ1022" s="273"/>
      <c r="CK1022" s="273"/>
      <c r="CL1022" s="273"/>
      <c r="CM1022" s="273"/>
      <c r="CN1022" s="273"/>
      <c r="CO1022" s="273"/>
      <c r="CP1022" s="273"/>
      <c r="CQ1022" s="273"/>
      <c r="CR1022" s="273"/>
      <c r="CS1022" s="273"/>
      <c r="CT1022" s="273"/>
      <c r="CU1022" s="273"/>
      <c r="CV1022" s="273"/>
      <c r="CW1022" s="273"/>
      <c r="CX1022" s="273"/>
      <c r="CY1022" s="273"/>
      <c r="CZ1022" s="273"/>
      <c r="DA1022" s="273"/>
      <c r="DB1022" s="273"/>
      <c r="DC1022" s="273"/>
      <c r="DD1022" s="273"/>
    </row>
    <row r="1023" spans="1:108" s="136" customFormat="1" ht="22.5" customHeight="1">
      <c r="A1023" s="43">
        <v>160</v>
      </c>
      <c r="B1023" s="136">
        <v>54</v>
      </c>
      <c r="C1023" s="136" t="s">
        <v>7416</v>
      </c>
      <c r="D1023" s="136" t="s">
        <v>7268</v>
      </c>
      <c r="E1023" s="136" t="s">
        <v>7417</v>
      </c>
      <c r="F1023" s="299" t="s">
        <v>7418</v>
      </c>
      <c r="G1023" s="43" t="s">
        <v>34</v>
      </c>
      <c r="H1023" s="354">
        <v>5200</v>
      </c>
      <c r="I1023" s="355">
        <v>0</v>
      </c>
      <c r="J1023" s="354">
        <v>0</v>
      </c>
      <c r="K1023" s="162" t="s">
        <v>7419</v>
      </c>
      <c r="L1023" s="299" t="s">
        <v>7420</v>
      </c>
      <c r="N1023" s="273"/>
      <c r="O1023" s="273"/>
      <c r="P1023" s="273"/>
      <c r="Q1023" s="273"/>
      <c r="R1023" s="273"/>
      <c r="S1023" s="273"/>
      <c r="T1023" s="273"/>
      <c r="U1023" s="273"/>
      <c r="V1023" s="273"/>
      <c r="W1023" s="273"/>
      <c r="X1023" s="273"/>
      <c r="Y1023" s="273"/>
      <c r="Z1023" s="273"/>
      <c r="AA1023" s="273"/>
      <c r="AB1023" s="273"/>
      <c r="AC1023" s="273"/>
      <c r="AD1023" s="273"/>
      <c r="AE1023" s="273"/>
      <c r="AF1023" s="273"/>
      <c r="AG1023" s="273"/>
      <c r="AH1023" s="273"/>
      <c r="AI1023" s="273"/>
      <c r="AJ1023" s="273"/>
      <c r="AK1023" s="273"/>
      <c r="AL1023" s="273"/>
      <c r="AM1023" s="273"/>
      <c r="AN1023" s="273"/>
      <c r="AO1023" s="273"/>
      <c r="AP1023" s="273"/>
      <c r="AQ1023" s="273"/>
      <c r="AR1023" s="273"/>
      <c r="AS1023" s="273"/>
      <c r="AT1023" s="273"/>
      <c r="AU1023" s="273"/>
      <c r="AV1023" s="273"/>
      <c r="AW1023" s="273"/>
      <c r="AX1023" s="273"/>
      <c r="AY1023" s="273"/>
      <c r="AZ1023" s="273"/>
      <c r="BA1023" s="273"/>
      <c r="BB1023" s="273"/>
      <c r="BC1023" s="273"/>
      <c r="BD1023" s="273"/>
      <c r="BE1023" s="273"/>
      <c r="BF1023" s="273"/>
      <c r="BG1023" s="273"/>
      <c r="BH1023" s="273"/>
      <c r="BI1023" s="273"/>
      <c r="BJ1023" s="273"/>
      <c r="BK1023" s="273"/>
      <c r="BL1023" s="273"/>
      <c r="BM1023" s="273"/>
      <c r="BN1023" s="273"/>
      <c r="BO1023" s="273"/>
      <c r="BP1023" s="273"/>
      <c r="BQ1023" s="273"/>
      <c r="BR1023" s="273"/>
      <c r="BS1023" s="273"/>
      <c r="BT1023" s="273"/>
      <c r="BU1023" s="273"/>
      <c r="BV1023" s="273"/>
      <c r="BW1023" s="273"/>
      <c r="BX1023" s="273"/>
      <c r="BY1023" s="273"/>
      <c r="BZ1023" s="273"/>
      <c r="CA1023" s="273"/>
      <c r="CB1023" s="273"/>
      <c r="CC1023" s="273"/>
      <c r="CD1023" s="273"/>
      <c r="CE1023" s="273"/>
      <c r="CF1023" s="273"/>
      <c r="CG1023" s="273"/>
      <c r="CH1023" s="273"/>
      <c r="CI1023" s="273"/>
      <c r="CJ1023" s="273"/>
      <c r="CK1023" s="273"/>
      <c r="CL1023" s="273"/>
      <c r="CM1023" s="273"/>
      <c r="CN1023" s="273"/>
      <c r="CO1023" s="273"/>
      <c r="CP1023" s="273"/>
      <c r="CQ1023" s="273"/>
      <c r="CR1023" s="273"/>
      <c r="CS1023" s="273"/>
      <c r="CT1023" s="273"/>
      <c r="CU1023" s="273"/>
      <c r="CV1023" s="273"/>
      <c r="CW1023" s="273"/>
      <c r="CX1023" s="273"/>
      <c r="CY1023" s="273"/>
      <c r="CZ1023" s="273"/>
      <c r="DA1023" s="273"/>
      <c r="DB1023" s="273"/>
      <c r="DC1023" s="273"/>
      <c r="DD1023" s="273"/>
    </row>
    <row r="1024" spans="1:108" s="136" customFormat="1" ht="22.5" customHeight="1">
      <c r="A1024" s="43">
        <v>161</v>
      </c>
      <c r="B1024" s="136">
        <v>55</v>
      </c>
      <c r="C1024" s="136" t="s">
        <v>7421</v>
      </c>
      <c r="D1024" s="136" t="s">
        <v>7219</v>
      </c>
      <c r="E1024" s="136" t="s">
        <v>7422</v>
      </c>
      <c r="F1024" s="299" t="s">
        <v>7423</v>
      </c>
      <c r="G1024" s="43" t="s">
        <v>34</v>
      </c>
      <c r="H1024" s="354">
        <v>5749.5</v>
      </c>
      <c r="I1024" s="355">
        <v>0</v>
      </c>
      <c r="J1024" s="354">
        <v>0</v>
      </c>
      <c r="K1024" s="162" t="s">
        <v>7424</v>
      </c>
      <c r="L1024" s="299" t="s">
        <v>7425</v>
      </c>
      <c r="N1024" s="273"/>
      <c r="O1024" s="273"/>
      <c r="P1024" s="273"/>
      <c r="Q1024" s="273"/>
      <c r="R1024" s="273"/>
      <c r="S1024" s="273"/>
      <c r="T1024" s="273"/>
      <c r="U1024" s="273"/>
      <c r="V1024" s="273"/>
      <c r="W1024" s="273"/>
      <c r="X1024" s="273"/>
      <c r="Y1024" s="273"/>
      <c r="Z1024" s="273"/>
      <c r="AA1024" s="273"/>
      <c r="AB1024" s="273"/>
      <c r="AC1024" s="273"/>
      <c r="AD1024" s="273"/>
      <c r="AE1024" s="273"/>
      <c r="AF1024" s="273"/>
      <c r="AG1024" s="273"/>
      <c r="AH1024" s="273"/>
      <c r="AI1024" s="273"/>
      <c r="AJ1024" s="273"/>
      <c r="AK1024" s="273"/>
      <c r="AL1024" s="273"/>
      <c r="AM1024" s="273"/>
      <c r="AN1024" s="273"/>
      <c r="AO1024" s="273"/>
      <c r="AP1024" s="273"/>
      <c r="AQ1024" s="273"/>
      <c r="AR1024" s="273"/>
      <c r="AS1024" s="273"/>
      <c r="AT1024" s="273"/>
      <c r="AU1024" s="273"/>
      <c r="AV1024" s="273"/>
      <c r="AW1024" s="273"/>
      <c r="AX1024" s="273"/>
      <c r="AY1024" s="273"/>
      <c r="AZ1024" s="273"/>
      <c r="BA1024" s="273"/>
      <c r="BB1024" s="273"/>
      <c r="BC1024" s="273"/>
      <c r="BD1024" s="273"/>
      <c r="BE1024" s="273"/>
      <c r="BF1024" s="273"/>
      <c r="BG1024" s="273"/>
      <c r="BH1024" s="273"/>
      <c r="BI1024" s="273"/>
      <c r="BJ1024" s="273"/>
      <c r="BK1024" s="273"/>
      <c r="BL1024" s="273"/>
      <c r="BM1024" s="273"/>
      <c r="BN1024" s="273"/>
      <c r="BO1024" s="273"/>
      <c r="BP1024" s="273"/>
      <c r="BQ1024" s="273"/>
      <c r="BR1024" s="273"/>
      <c r="BS1024" s="273"/>
      <c r="BT1024" s="273"/>
      <c r="BU1024" s="273"/>
      <c r="BV1024" s="273"/>
      <c r="BW1024" s="273"/>
      <c r="BX1024" s="273"/>
      <c r="BY1024" s="273"/>
      <c r="BZ1024" s="273"/>
      <c r="CA1024" s="273"/>
      <c r="CB1024" s="273"/>
      <c r="CC1024" s="273"/>
      <c r="CD1024" s="273"/>
      <c r="CE1024" s="273"/>
      <c r="CF1024" s="273"/>
      <c r="CG1024" s="273"/>
      <c r="CH1024" s="273"/>
      <c r="CI1024" s="273"/>
      <c r="CJ1024" s="273"/>
      <c r="CK1024" s="273"/>
      <c r="CL1024" s="273"/>
      <c r="CM1024" s="273"/>
      <c r="CN1024" s="273"/>
      <c r="CO1024" s="273"/>
      <c r="CP1024" s="273"/>
      <c r="CQ1024" s="273"/>
      <c r="CR1024" s="273"/>
      <c r="CS1024" s="273"/>
      <c r="CT1024" s="273"/>
      <c r="CU1024" s="273"/>
      <c r="CV1024" s="273"/>
      <c r="CW1024" s="273"/>
      <c r="CX1024" s="273"/>
      <c r="CY1024" s="273"/>
      <c r="CZ1024" s="273"/>
      <c r="DA1024" s="273"/>
      <c r="DB1024" s="273"/>
      <c r="DC1024" s="273"/>
      <c r="DD1024" s="273"/>
    </row>
    <row r="1025" spans="1:108" s="136" customFormat="1" ht="22.5" customHeight="1">
      <c r="A1025" s="43">
        <v>162</v>
      </c>
      <c r="B1025" s="136">
        <v>56</v>
      </c>
      <c r="C1025" s="136" t="s">
        <v>7426</v>
      </c>
      <c r="D1025" s="136" t="s">
        <v>7219</v>
      </c>
      <c r="E1025" s="136" t="s">
        <v>7427</v>
      </c>
      <c r="F1025" s="299" t="s">
        <v>7428</v>
      </c>
      <c r="G1025" s="43" t="s">
        <v>34</v>
      </c>
      <c r="H1025" s="354">
        <v>12510</v>
      </c>
      <c r="I1025" s="355">
        <v>0</v>
      </c>
      <c r="J1025" s="354">
        <v>0</v>
      </c>
      <c r="K1025" s="162" t="s">
        <v>7429</v>
      </c>
      <c r="L1025" s="299" t="s">
        <v>7430</v>
      </c>
      <c r="N1025" s="273"/>
      <c r="O1025" s="273"/>
      <c r="P1025" s="273"/>
      <c r="Q1025" s="273"/>
      <c r="R1025" s="273"/>
      <c r="S1025" s="273"/>
      <c r="T1025" s="273"/>
      <c r="U1025" s="273"/>
      <c r="V1025" s="273"/>
      <c r="W1025" s="273"/>
      <c r="X1025" s="273"/>
      <c r="Y1025" s="273"/>
      <c r="Z1025" s="273"/>
      <c r="AA1025" s="273"/>
      <c r="AB1025" s="273"/>
      <c r="AC1025" s="273"/>
      <c r="AD1025" s="273"/>
      <c r="AE1025" s="273"/>
      <c r="AF1025" s="273"/>
      <c r="AG1025" s="273"/>
      <c r="AH1025" s="273"/>
      <c r="AI1025" s="273"/>
      <c r="AJ1025" s="273"/>
      <c r="AK1025" s="273"/>
      <c r="AL1025" s="273"/>
      <c r="AM1025" s="273"/>
      <c r="AN1025" s="273"/>
      <c r="AO1025" s="273"/>
      <c r="AP1025" s="273"/>
      <c r="AQ1025" s="273"/>
      <c r="AR1025" s="273"/>
      <c r="AS1025" s="273"/>
      <c r="AT1025" s="273"/>
      <c r="AU1025" s="273"/>
      <c r="AV1025" s="273"/>
      <c r="AW1025" s="273"/>
      <c r="AX1025" s="273"/>
      <c r="AY1025" s="273"/>
      <c r="AZ1025" s="273"/>
      <c r="BA1025" s="273"/>
      <c r="BB1025" s="273"/>
      <c r="BC1025" s="273"/>
      <c r="BD1025" s="273"/>
      <c r="BE1025" s="273"/>
      <c r="BF1025" s="273"/>
      <c r="BG1025" s="273"/>
      <c r="BH1025" s="273"/>
      <c r="BI1025" s="273"/>
      <c r="BJ1025" s="273"/>
      <c r="BK1025" s="273"/>
      <c r="BL1025" s="273"/>
      <c r="BM1025" s="273"/>
      <c r="BN1025" s="273"/>
      <c r="BO1025" s="273"/>
      <c r="BP1025" s="273"/>
      <c r="BQ1025" s="273"/>
      <c r="BR1025" s="273"/>
      <c r="BS1025" s="273"/>
      <c r="BT1025" s="273"/>
      <c r="BU1025" s="273"/>
      <c r="BV1025" s="273"/>
      <c r="BW1025" s="273"/>
      <c r="BX1025" s="273"/>
      <c r="BY1025" s="273"/>
      <c r="BZ1025" s="273"/>
      <c r="CA1025" s="273"/>
      <c r="CB1025" s="273"/>
      <c r="CC1025" s="273"/>
      <c r="CD1025" s="273"/>
      <c r="CE1025" s="273"/>
      <c r="CF1025" s="273"/>
      <c r="CG1025" s="273"/>
      <c r="CH1025" s="273"/>
      <c r="CI1025" s="273"/>
      <c r="CJ1025" s="273"/>
      <c r="CK1025" s="273"/>
      <c r="CL1025" s="273"/>
      <c r="CM1025" s="273"/>
      <c r="CN1025" s="273"/>
      <c r="CO1025" s="273"/>
      <c r="CP1025" s="273"/>
      <c r="CQ1025" s="273"/>
      <c r="CR1025" s="273"/>
      <c r="CS1025" s="273"/>
      <c r="CT1025" s="273"/>
      <c r="CU1025" s="273"/>
      <c r="CV1025" s="273"/>
      <c r="CW1025" s="273"/>
      <c r="CX1025" s="273"/>
      <c r="CY1025" s="273"/>
      <c r="CZ1025" s="273"/>
      <c r="DA1025" s="273"/>
      <c r="DB1025" s="273"/>
      <c r="DC1025" s="273"/>
      <c r="DD1025" s="273"/>
    </row>
    <row r="1026" spans="1:108" s="136" customFormat="1" ht="22.5" customHeight="1">
      <c r="A1026" s="43">
        <v>163</v>
      </c>
      <c r="B1026" s="136">
        <v>57</v>
      </c>
      <c r="C1026" s="136" t="s">
        <v>7431</v>
      </c>
      <c r="D1026" s="136" t="s">
        <v>7193</v>
      </c>
      <c r="E1026" s="136" t="s">
        <v>7432</v>
      </c>
      <c r="F1026" s="299" t="s">
        <v>7433</v>
      </c>
      <c r="G1026" s="43" t="s">
        <v>34</v>
      </c>
      <c r="H1026" s="354">
        <v>800</v>
      </c>
      <c r="I1026" s="355">
        <v>0</v>
      </c>
      <c r="J1026" s="354">
        <v>0</v>
      </c>
      <c r="K1026" s="162" t="s">
        <v>7434</v>
      </c>
      <c r="L1026" s="299" t="s">
        <v>7435</v>
      </c>
      <c r="N1026" s="273"/>
      <c r="O1026" s="273"/>
      <c r="P1026" s="273"/>
      <c r="Q1026" s="273"/>
      <c r="R1026" s="273"/>
      <c r="S1026" s="273"/>
      <c r="T1026" s="273"/>
      <c r="U1026" s="273"/>
      <c r="V1026" s="273"/>
      <c r="W1026" s="273"/>
      <c r="X1026" s="273"/>
      <c r="Y1026" s="273"/>
      <c r="Z1026" s="273"/>
      <c r="AA1026" s="273"/>
      <c r="AB1026" s="273"/>
      <c r="AC1026" s="273"/>
      <c r="AD1026" s="273"/>
      <c r="AE1026" s="273"/>
      <c r="AF1026" s="273"/>
      <c r="AG1026" s="273"/>
      <c r="AH1026" s="273"/>
      <c r="AI1026" s="273"/>
      <c r="AJ1026" s="273"/>
      <c r="AK1026" s="273"/>
      <c r="AL1026" s="273"/>
      <c r="AM1026" s="273"/>
      <c r="AN1026" s="273"/>
      <c r="AO1026" s="273"/>
      <c r="AP1026" s="273"/>
      <c r="AQ1026" s="273"/>
      <c r="AR1026" s="273"/>
      <c r="AS1026" s="273"/>
      <c r="AT1026" s="273"/>
      <c r="AU1026" s="273"/>
      <c r="AV1026" s="273"/>
      <c r="AW1026" s="273"/>
      <c r="AX1026" s="273"/>
      <c r="AY1026" s="273"/>
      <c r="AZ1026" s="273"/>
      <c r="BA1026" s="273"/>
      <c r="BB1026" s="273"/>
      <c r="BC1026" s="273"/>
      <c r="BD1026" s="273"/>
      <c r="BE1026" s="273"/>
      <c r="BF1026" s="273"/>
      <c r="BG1026" s="273"/>
      <c r="BH1026" s="273"/>
      <c r="BI1026" s="273"/>
      <c r="BJ1026" s="273"/>
      <c r="BK1026" s="273"/>
      <c r="BL1026" s="273"/>
      <c r="BM1026" s="273"/>
      <c r="BN1026" s="273"/>
      <c r="BO1026" s="273"/>
      <c r="BP1026" s="273"/>
      <c r="BQ1026" s="273"/>
      <c r="BR1026" s="273"/>
      <c r="BS1026" s="273"/>
      <c r="BT1026" s="273"/>
      <c r="BU1026" s="273"/>
      <c r="BV1026" s="273"/>
      <c r="BW1026" s="273"/>
      <c r="BX1026" s="273"/>
      <c r="BY1026" s="273"/>
      <c r="BZ1026" s="273"/>
      <c r="CA1026" s="273"/>
      <c r="CB1026" s="273"/>
      <c r="CC1026" s="273"/>
      <c r="CD1026" s="273"/>
      <c r="CE1026" s="273"/>
      <c r="CF1026" s="273"/>
      <c r="CG1026" s="273"/>
      <c r="CH1026" s="273"/>
      <c r="CI1026" s="273"/>
      <c r="CJ1026" s="273"/>
      <c r="CK1026" s="273"/>
      <c r="CL1026" s="273"/>
      <c r="CM1026" s="273"/>
      <c r="CN1026" s="273"/>
      <c r="CO1026" s="273"/>
      <c r="CP1026" s="273"/>
      <c r="CQ1026" s="273"/>
      <c r="CR1026" s="273"/>
      <c r="CS1026" s="273"/>
      <c r="CT1026" s="273"/>
      <c r="CU1026" s="273"/>
      <c r="CV1026" s="273"/>
      <c r="CW1026" s="273"/>
      <c r="CX1026" s="273"/>
      <c r="CY1026" s="273"/>
      <c r="CZ1026" s="273"/>
      <c r="DA1026" s="273"/>
      <c r="DB1026" s="273"/>
      <c r="DC1026" s="273"/>
      <c r="DD1026" s="273"/>
    </row>
    <row r="1027" spans="1:108" s="136" customFormat="1" ht="22.5" customHeight="1">
      <c r="A1027" s="43">
        <v>164</v>
      </c>
      <c r="B1027" s="136">
        <v>58</v>
      </c>
      <c r="C1027" s="136" t="s">
        <v>7436</v>
      </c>
      <c r="D1027" s="136" t="s">
        <v>7437</v>
      </c>
      <c r="E1027" s="136" t="s">
        <v>7438</v>
      </c>
      <c r="F1027" s="299" t="s">
        <v>7439</v>
      </c>
      <c r="G1027" s="43" t="s">
        <v>34</v>
      </c>
      <c r="H1027" s="354">
        <v>5195</v>
      </c>
      <c r="I1027" s="355">
        <v>0</v>
      </c>
      <c r="J1027" s="354">
        <v>0</v>
      </c>
      <c r="K1027" s="162" t="s">
        <v>2790</v>
      </c>
      <c r="L1027" s="299" t="s">
        <v>7440</v>
      </c>
      <c r="N1027" s="273"/>
      <c r="O1027" s="273"/>
      <c r="P1027" s="273"/>
      <c r="Q1027" s="273"/>
      <c r="R1027" s="273"/>
      <c r="S1027" s="273"/>
      <c r="T1027" s="273"/>
      <c r="U1027" s="273"/>
      <c r="V1027" s="273"/>
      <c r="W1027" s="273"/>
      <c r="X1027" s="273"/>
      <c r="Y1027" s="273"/>
      <c r="Z1027" s="273"/>
      <c r="AA1027" s="273"/>
      <c r="AB1027" s="273"/>
      <c r="AC1027" s="273"/>
      <c r="AD1027" s="273"/>
      <c r="AE1027" s="273"/>
      <c r="AF1027" s="273"/>
      <c r="AG1027" s="273"/>
      <c r="AH1027" s="273"/>
      <c r="AI1027" s="273"/>
      <c r="AJ1027" s="273"/>
      <c r="AK1027" s="273"/>
      <c r="AL1027" s="273"/>
      <c r="AM1027" s="273"/>
      <c r="AN1027" s="273"/>
      <c r="AO1027" s="273"/>
      <c r="AP1027" s="273"/>
      <c r="AQ1027" s="273"/>
      <c r="AR1027" s="273"/>
      <c r="AS1027" s="273"/>
      <c r="AT1027" s="273"/>
      <c r="AU1027" s="273"/>
      <c r="AV1027" s="273"/>
      <c r="AW1027" s="273"/>
      <c r="AX1027" s="273"/>
      <c r="AY1027" s="273"/>
      <c r="AZ1027" s="273"/>
      <c r="BA1027" s="273"/>
      <c r="BB1027" s="273"/>
      <c r="BC1027" s="273"/>
      <c r="BD1027" s="273"/>
      <c r="BE1027" s="273"/>
      <c r="BF1027" s="273"/>
      <c r="BG1027" s="273"/>
      <c r="BH1027" s="273"/>
      <c r="BI1027" s="273"/>
      <c r="BJ1027" s="273"/>
      <c r="BK1027" s="273"/>
      <c r="BL1027" s="273"/>
      <c r="BM1027" s="273"/>
      <c r="BN1027" s="273"/>
      <c r="BO1027" s="273"/>
      <c r="BP1027" s="273"/>
      <c r="BQ1027" s="273"/>
      <c r="BR1027" s="273"/>
      <c r="BS1027" s="273"/>
      <c r="BT1027" s="273"/>
      <c r="BU1027" s="273"/>
      <c r="BV1027" s="273"/>
      <c r="BW1027" s="273"/>
      <c r="BX1027" s="273"/>
      <c r="BY1027" s="273"/>
      <c r="BZ1027" s="273"/>
      <c r="CA1027" s="273"/>
      <c r="CB1027" s="273"/>
      <c r="CC1027" s="273"/>
      <c r="CD1027" s="273"/>
      <c r="CE1027" s="273"/>
      <c r="CF1027" s="273"/>
      <c r="CG1027" s="273"/>
      <c r="CH1027" s="273"/>
      <c r="CI1027" s="273"/>
      <c r="CJ1027" s="273"/>
      <c r="CK1027" s="273"/>
      <c r="CL1027" s="273"/>
      <c r="CM1027" s="273"/>
      <c r="CN1027" s="273"/>
      <c r="CO1027" s="273"/>
      <c r="CP1027" s="273"/>
      <c r="CQ1027" s="273"/>
      <c r="CR1027" s="273"/>
      <c r="CS1027" s="273"/>
      <c r="CT1027" s="273"/>
      <c r="CU1027" s="273"/>
      <c r="CV1027" s="273"/>
      <c r="CW1027" s="273"/>
      <c r="CX1027" s="273"/>
      <c r="CY1027" s="273"/>
      <c r="CZ1027" s="273"/>
      <c r="DA1027" s="273"/>
      <c r="DB1027" s="273"/>
      <c r="DC1027" s="273"/>
      <c r="DD1027" s="273"/>
    </row>
    <row r="1028" spans="1:108" s="136" customFormat="1" ht="22.5" customHeight="1">
      <c r="A1028" s="43">
        <v>165</v>
      </c>
      <c r="B1028" s="136">
        <v>59</v>
      </c>
      <c r="C1028" s="136" t="s">
        <v>7441</v>
      </c>
      <c r="D1028" s="136" t="s">
        <v>7247</v>
      </c>
      <c r="E1028" s="136" t="s">
        <v>7442</v>
      </c>
      <c r="F1028" s="299" t="s">
        <v>7443</v>
      </c>
      <c r="G1028" s="43" t="s">
        <v>34</v>
      </c>
      <c r="H1028" s="354">
        <v>1700</v>
      </c>
      <c r="I1028" s="355">
        <v>0</v>
      </c>
      <c r="J1028" s="354">
        <v>0</v>
      </c>
      <c r="K1028" s="162" t="s">
        <v>7444</v>
      </c>
      <c r="L1028" s="299" t="s">
        <v>7445</v>
      </c>
      <c r="N1028" s="273"/>
      <c r="O1028" s="273"/>
      <c r="P1028" s="273"/>
      <c r="Q1028" s="273"/>
      <c r="R1028" s="273"/>
      <c r="S1028" s="273"/>
      <c r="T1028" s="273"/>
      <c r="U1028" s="273"/>
      <c r="V1028" s="273"/>
      <c r="W1028" s="273"/>
      <c r="X1028" s="273"/>
      <c r="Y1028" s="273"/>
      <c r="Z1028" s="273"/>
      <c r="AA1028" s="273"/>
      <c r="AB1028" s="273"/>
      <c r="AC1028" s="273"/>
      <c r="AD1028" s="273"/>
      <c r="AE1028" s="273"/>
      <c r="AF1028" s="273"/>
      <c r="AG1028" s="273"/>
      <c r="AH1028" s="273"/>
      <c r="AI1028" s="273"/>
      <c r="AJ1028" s="273"/>
      <c r="AK1028" s="273"/>
      <c r="AL1028" s="273"/>
      <c r="AM1028" s="273"/>
      <c r="AN1028" s="273"/>
      <c r="AO1028" s="273"/>
      <c r="AP1028" s="273"/>
      <c r="AQ1028" s="273"/>
      <c r="AR1028" s="273"/>
      <c r="AS1028" s="273"/>
      <c r="AT1028" s="273"/>
      <c r="AU1028" s="273"/>
      <c r="AV1028" s="273"/>
      <c r="AW1028" s="273"/>
      <c r="AX1028" s="273"/>
      <c r="AY1028" s="273"/>
      <c r="AZ1028" s="273"/>
      <c r="BA1028" s="273"/>
      <c r="BB1028" s="273"/>
      <c r="BC1028" s="273"/>
      <c r="BD1028" s="273"/>
      <c r="BE1028" s="273"/>
      <c r="BF1028" s="273"/>
      <c r="BG1028" s="273"/>
      <c r="BH1028" s="273"/>
      <c r="BI1028" s="273"/>
      <c r="BJ1028" s="273"/>
      <c r="BK1028" s="273"/>
      <c r="BL1028" s="273"/>
      <c r="BM1028" s="273"/>
      <c r="BN1028" s="273"/>
      <c r="BO1028" s="273"/>
      <c r="BP1028" s="273"/>
      <c r="BQ1028" s="273"/>
      <c r="BR1028" s="273"/>
      <c r="BS1028" s="273"/>
      <c r="BT1028" s="273"/>
      <c r="BU1028" s="273"/>
      <c r="BV1028" s="273"/>
      <c r="BW1028" s="273"/>
      <c r="BX1028" s="273"/>
      <c r="BY1028" s="273"/>
      <c r="BZ1028" s="273"/>
      <c r="CA1028" s="273"/>
      <c r="CB1028" s="273"/>
      <c r="CC1028" s="273"/>
      <c r="CD1028" s="273"/>
      <c r="CE1028" s="273"/>
      <c r="CF1028" s="273"/>
      <c r="CG1028" s="273"/>
      <c r="CH1028" s="273"/>
      <c r="CI1028" s="273"/>
      <c r="CJ1028" s="273"/>
      <c r="CK1028" s="273"/>
      <c r="CL1028" s="273"/>
      <c r="CM1028" s="273"/>
      <c r="CN1028" s="273"/>
      <c r="CO1028" s="273"/>
      <c r="CP1028" s="273"/>
      <c r="CQ1028" s="273"/>
      <c r="CR1028" s="273"/>
      <c r="CS1028" s="273"/>
      <c r="CT1028" s="273"/>
      <c r="CU1028" s="273"/>
      <c r="CV1028" s="273"/>
      <c r="CW1028" s="273"/>
      <c r="CX1028" s="273"/>
      <c r="CY1028" s="273"/>
      <c r="CZ1028" s="273"/>
      <c r="DA1028" s="273"/>
      <c r="DB1028" s="273"/>
      <c r="DC1028" s="273"/>
      <c r="DD1028" s="273"/>
    </row>
    <row r="1029" spans="1:108" s="136" customFormat="1" ht="22.5" customHeight="1">
      <c r="A1029" s="43">
        <v>166</v>
      </c>
      <c r="B1029" s="136">
        <v>60</v>
      </c>
      <c r="C1029" s="136" t="s">
        <v>7446</v>
      </c>
      <c r="D1029" s="136" t="s">
        <v>7447</v>
      </c>
      <c r="E1029" s="136" t="s">
        <v>7448</v>
      </c>
      <c r="F1029" s="299" t="s">
        <v>7449</v>
      </c>
      <c r="G1029" s="43" t="s">
        <v>34</v>
      </c>
      <c r="H1029" s="354">
        <v>400</v>
      </c>
      <c r="I1029" s="355">
        <v>0</v>
      </c>
      <c r="J1029" s="354">
        <v>0</v>
      </c>
      <c r="K1029" s="162" t="s">
        <v>7450</v>
      </c>
      <c r="L1029" s="299" t="s">
        <v>7451</v>
      </c>
      <c r="N1029" s="273"/>
      <c r="O1029" s="273"/>
      <c r="P1029" s="273"/>
      <c r="Q1029" s="273"/>
      <c r="R1029" s="273"/>
      <c r="S1029" s="273"/>
      <c r="T1029" s="273"/>
      <c r="U1029" s="273"/>
      <c r="V1029" s="273"/>
      <c r="W1029" s="273"/>
      <c r="X1029" s="273"/>
      <c r="Y1029" s="273"/>
      <c r="Z1029" s="273"/>
      <c r="AA1029" s="273"/>
      <c r="AB1029" s="273"/>
      <c r="AC1029" s="273"/>
      <c r="AD1029" s="273"/>
      <c r="AE1029" s="273"/>
      <c r="AF1029" s="273"/>
      <c r="AG1029" s="273"/>
      <c r="AH1029" s="273"/>
      <c r="AI1029" s="273"/>
      <c r="AJ1029" s="273"/>
      <c r="AK1029" s="273"/>
      <c r="AL1029" s="273"/>
      <c r="AM1029" s="273"/>
      <c r="AN1029" s="273"/>
      <c r="AO1029" s="273"/>
      <c r="AP1029" s="273"/>
      <c r="AQ1029" s="273"/>
      <c r="AR1029" s="273"/>
      <c r="AS1029" s="273"/>
      <c r="AT1029" s="273"/>
      <c r="AU1029" s="273"/>
      <c r="AV1029" s="273"/>
      <c r="AW1029" s="273"/>
      <c r="AX1029" s="273"/>
      <c r="AY1029" s="273"/>
      <c r="AZ1029" s="273"/>
      <c r="BA1029" s="273"/>
      <c r="BB1029" s="273"/>
      <c r="BC1029" s="273"/>
      <c r="BD1029" s="273"/>
      <c r="BE1029" s="273"/>
      <c r="BF1029" s="273"/>
      <c r="BG1029" s="273"/>
      <c r="BH1029" s="273"/>
      <c r="BI1029" s="273"/>
      <c r="BJ1029" s="273"/>
      <c r="BK1029" s="273"/>
      <c r="BL1029" s="273"/>
      <c r="BM1029" s="273"/>
      <c r="BN1029" s="273"/>
      <c r="BO1029" s="273"/>
      <c r="BP1029" s="273"/>
      <c r="BQ1029" s="273"/>
      <c r="BR1029" s="273"/>
      <c r="BS1029" s="273"/>
      <c r="BT1029" s="273"/>
      <c r="BU1029" s="273"/>
      <c r="BV1029" s="273"/>
      <c r="BW1029" s="273"/>
      <c r="BX1029" s="273"/>
      <c r="BY1029" s="273"/>
      <c r="BZ1029" s="273"/>
      <c r="CA1029" s="273"/>
      <c r="CB1029" s="273"/>
      <c r="CC1029" s="273"/>
      <c r="CD1029" s="273"/>
      <c r="CE1029" s="273"/>
      <c r="CF1029" s="273"/>
      <c r="CG1029" s="273"/>
      <c r="CH1029" s="273"/>
      <c r="CI1029" s="273"/>
      <c r="CJ1029" s="273"/>
      <c r="CK1029" s="273"/>
      <c r="CL1029" s="273"/>
      <c r="CM1029" s="273"/>
      <c r="CN1029" s="273"/>
      <c r="CO1029" s="273"/>
      <c r="CP1029" s="273"/>
      <c r="CQ1029" s="273"/>
      <c r="CR1029" s="273"/>
      <c r="CS1029" s="273"/>
      <c r="CT1029" s="273"/>
      <c r="CU1029" s="273"/>
      <c r="CV1029" s="273"/>
      <c r="CW1029" s="273"/>
      <c r="CX1029" s="273"/>
      <c r="CY1029" s="273"/>
      <c r="CZ1029" s="273"/>
      <c r="DA1029" s="273"/>
      <c r="DB1029" s="273"/>
      <c r="DC1029" s="273"/>
      <c r="DD1029" s="273"/>
    </row>
    <row r="1030" spans="1:108" s="136" customFormat="1" ht="22.5" customHeight="1">
      <c r="A1030" s="43">
        <v>167</v>
      </c>
      <c r="B1030" s="136">
        <v>61</v>
      </c>
      <c r="C1030" s="136" t="s">
        <v>7452</v>
      </c>
      <c r="D1030" s="136" t="s">
        <v>7453</v>
      </c>
      <c r="E1030" s="136" t="s">
        <v>7454</v>
      </c>
      <c r="F1030" s="299" t="s">
        <v>7455</v>
      </c>
      <c r="G1030" s="43" t="s">
        <v>34</v>
      </c>
      <c r="H1030" s="354">
        <v>5200</v>
      </c>
      <c r="I1030" s="355">
        <v>0</v>
      </c>
      <c r="J1030" s="354">
        <v>0</v>
      </c>
      <c r="K1030" s="162" t="s">
        <v>2632</v>
      </c>
      <c r="L1030" s="299" t="s">
        <v>7456</v>
      </c>
      <c r="N1030" s="273"/>
      <c r="O1030" s="273"/>
      <c r="P1030" s="273"/>
      <c r="Q1030" s="273"/>
      <c r="R1030" s="273"/>
      <c r="S1030" s="273"/>
      <c r="T1030" s="273"/>
      <c r="U1030" s="273"/>
      <c r="V1030" s="273"/>
      <c r="W1030" s="273"/>
      <c r="X1030" s="273"/>
      <c r="Y1030" s="273"/>
      <c r="Z1030" s="273"/>
      <c r="AA1030" s="273"/>
      <c r="AB1030" s="273"/>
      <c r="AC1030" s="273"/>
      <c r="AD1030" s="273"/>
      <c r="AE1030" s="273"/>
      <c r="AF1030" s="273"/>
      <c r="AG1030" s="273"/>
      <c r="AH1030" s="273"/>
      <c r="AI1030" s="273"/>
      <c r="AJ1030" s="273"/>
      <c r="AK1030" s="273"/>
      <c r="AL1030" s="273"/>
      <c r="AM1030" s="273"/>
      <c r="AN1030" s="273"/>
      <c r="AO1030" s="273"/>
      <c r="AP1030" s="273"/>
      <c r="AQ1030" s="273"/>
      <c r="AR1030" s="273"/>
      <c r="AS1030" s="273"/>
      <c r="AT1030" s="273"/>
      <c r="AU1030" s="273"/>
      <c r="AV1030" s="273"/>
      <c r="AW1030" s="273"/>
      <c r="AX1030" s="273"/>
      <c r="AY1030" s="273"/>
      <c r="AZ1030" s="273"/>
      <c r="BA1030" s="273"/>
      <c r="BB1030" s="273"/>
      <c r="BC1030" s="273"/>
      <c r="BD1030" s="273"/>
      <c r="BE1030" s="273"/>
      <c r="BF1030" s="273"/>
      <c r="BG1030" s="273"/>
      <c r="BH1030" s="273"/>
      <c r="BI1030" s="273"/>
      <c r="BJ1030" s="273"/>
      <c r="BK1030" s="273"/>
      <c r="BL1030" s="273"/>
      <c r="BM1030" s="273"/>
      <c r="BN1030" s="273"/>
      <c r="BO1030" s="273"/>
      <c r="BP1030" s="273"/>
      <c r="BQ1030" s="273"/>
      <c r="BR1030" s="273"/>
      <c r="BS1030" s="273"/>
      <c r="BT1030" s="273"/>
      <c r="BU1030" s="273"/>
      <c r="BV1030" s="273"/>
      <c r="BW1030" s="273"/>
      <c r="BX1030" s="273"/>
      <c r="BY1030" s="273"/>
      <c r="BZ1030" s="273"/>
      <c r="CA1030" s="273"/>
      <c r="CB1030" s="273"/>
      <c r="CC1030" s="273"/>
      <c r="CD1030" s="273"/>
      <c r="CE1030" s="273"/>
      <c r="CF1030" s="273"/>
      <c r="CG1030" s="273"/>
      <c r="CH1030" s="273"/>
      <c r="CI1030" s="273"/>
      <c r="CJ1030" s="273"/>
      <c r="CK1030" s="273"/>
      <c r="CL1030" s="273"/>
      <c r="CM1030" s="273"/>
      <c r="CN1030" s="273"/>
      <c r="CO1030" s="273"/>
      <c r="CP1030" s="273"/>
      <c r="CQ1030" s="273"/>
      <c r="CR1030" s="273"/>
      <c r="CS1030" s="273"/>
      <c r="CT1030" s="273"/>
      <c r="CU1030" s="273"/>
      <c r="CV1030" s="273"/>
      <c r="CW1030" s="273"/>
      <c r="CX1030" s="273"/>
      <c r="CY1030" s="273"/>
      <c r="CZ1030" s="273"/>
      <c r="DA1030" s="273"/>
      <c r="DB1030" s="273"/>
      <c r="DC1030" s="273"/>
      <c r="DD1030" s="273"/>
    </row>
    <row r="1031" spans="1:108" s="136" customFormat="1" ht="22.5" customHeight="1">
      <c r="A1031" s="43">
        <v>168</v>
      </c>
      <c r="B1031" s="136">
        <v>62</v>
      </c>
      <c r="C1031" s="136" t="s">
        <v>1309</v>
      </c>
      <c r="D1031" s="136" t="s">
        <v>7457</v>
      </c>
      <c r="E1031" s="136" t="s">
        <v>7458</v>
      </c>
      <c r="F1031" s="299" t="s">
        <v>7459</v>
      </c>
      <c r="G1031" s="43" t="s">
        <v>34</v>
      </c>
      <c r="H1031" s="354">
        <v>4982.7</v>
      </c>
      <c r="I1031" s="355">
        <v>0</v>
      </c>
      <c r="J1031" s="354">
        <v>0</v>
      </c>
      <c r="K1031" s="162" t="s">
        <v>7460</v>
      </c>
      <c r="L1031" s="299" t="s">
        <v>7461</v>
      </c>
      <c r="N1031" s="273"/>
      <c r="O1031" s="273"/>
      <c r="P1031" s="273"/>
      <c r="Q1031" s="273"/>
      <c r="R1031" s="273"/>
      <c r="S1031" s="273"/>
      <c r="T1031" s="273"/>
      <c r="U1031" s="273"/>
      <c r="V1031" s="273"/>
      <c r="W1031" s="273"/>
      <c r="X1031" s="273"/>
      <c r="Y1031" s="273"/>
      <c r="Z1031" s="273"/>
      <c r="AA1031" s="273"/>
      <c r="AB1031" s="273"/>
      <c r="AC1031" s="273"/>
      <c r="AD1031" s="273"/>
      <c r="AE1031" s="273"/>
      <c r="AF1031" s="273"/>
      <c r="AG1031" s="273"/>
      <c r="AH1031" s="273"/>
      <c r="AI1031" s="273"/>
      <c r="AJ1031" s="273"/>
      <c r="AK1031" s="273"/>
      <c r="AL1031" s="273"/>
      <c r="AM1031" s="273"/>
      <c r="AN1031" s="273"/>
      <c r="AO1031" s="273"/>
      <c r="AP1031" s="273"/>
      <c r="AQ1031" s="273"/>
      <c r="AR1031" s="273"/>
      <c r="AS1031" s="273"/>
      <c r="AT1031" s="273"/>
      <c r="AU1031" s="273"/>
      <c r="AV1031" s="273"/>
      <c r="AW1031" s="273"/>
      <c r="AX1031" s="273"/>
      <c r="AY1031" s="273"/>
      <c r="AZ1031" s="273"/>
      <c r="BA1031" s="273"/>
      <c r="BB1031" s="273"/>
      <c r="BC1031" s="273"/>
      <c r="BD1031" s="273"/>
      <c r="BE1031" s="273"/>
      <c r="BF1031" s="273"/>
      <c r="BG1031" s="273"/>
      <c r="BH1031" s="273"/>
      <c r="BI1031" s="273"/>
      <c r="BJ1031" s="273"/>
      <c r="BK1031" s="273"/>
      <c r="BL1031" s="273"/>
      <c r="BM1031" s="273"/>
      <c r="BN1031" s="273"/>
      <c r="BO1031" s="273"/>
      <c r="BP1031" s="273"/>
      <c r="BQ1031" s="273"/>
      <c r="BR1031" s="273"/>
      <c r="BS1031" s="273"/>
      <c r="BT1031" s="273"/>
      <c r="BU1031" s="273"/>
      <c r="BV1031" s="273"/>
      <c r="BW1031" s="273"/>
      <c r="BX1031" s="273"/>
      <c r="BY1031" s="273"/>
      <c r="BZ1031" s="273"/>
      <c r="CA1031" s="273"/>
      <c r="CB1031" s="273"/>
      <c r="CC1031" s="273"/>
      <c r="CD1031" s="273"/>
      <c r="CE1031" s="273"/>
      <c r="CF1031" s="273"/>
      <c r="CG1031" s="273"/>
      <c r="CH1031" s="273"/>
      <c r="CI1031" s="273"/>
      <c r="CJ1031" s="273"/>
      <c r="CK1031" s="273"/>
      <c r="CL1031" s="273"/>
      <c r="CM1031" s="273"/>
      <c r="CN1031" s="273"/>
      <c r="CO1031" s="273"/>
      <c r="CP1031" s="273"/>
      <c r="CQ1031" s="273"/>
      <c r="CR1031" s="273"/>
      <c r="CS1031" s="273"/>
      <c r="CT1031" s="273"/>
      <c r="CU1031" s="273"/>
      <c r="CV1031" s="273"/>
      <c r="CW1031" s="273"/>
      <c r="CX1031" s="273"/>
      <c r="CY1031" s="273"/>
      <c r="CZ1031" s="273"/>
      <c r="DA1031" s="273"/>
      <c r="DB1031" s="273"/>
      <c r="DC1031" s="273"/>
      <c r="DD1031" s="273"/>
    </row>
    <row r="1032" spans="1:108" s="136" customFormat="1" ht="22.5" customHeight="1">
      <c r="A1032" s="43">
        <v>169</v>
      </c>
      <c r="B1032" s="136">
        <v>63</v>
      </c>
      <c r="C1032" s="136" t="s">
        <v>7462</v>
      </c>
      <c r="D1032" s="136" t="s">
        <v>7293</v>
      </c>
      <c r="E1032" s="136" t="s">
        <v>7463</v>
      </c>
      <c r="F1032" s="299" t="s">
        <v>7464</v>
      </c>
      <c r="G1032" s="43" t="s">
        <v>34</v>
      </c>
      <c r="H1032" s="354">
        <v>3200</v>
      </c>
      <c r="I1032" s="355">
        <v>0</v>
      </c>
      <c r="J1032" s="354">
        <v>0</v>
      </c>
      <c r="K1032" s="162" t="s">
        <v>7465</v>
      </c>
      <c r="L1032" s="299" t="s">
        <v>7466</v>
      </c>
      <c r="N1032" s="273"/>
      <c r="O1032" s="273"/>
      <c r="P1032" s="273"/>
      <c r="Q1032" s="273"/>
      <c r="R1032" s="273"/>
      <c r="S1032" s="273"/>
      <c r="T1032" s="273"/>
      <c r="U1032" s="273"/>
      <c r="V1032" s="273"/>
      <c r="W1032" s="273"/>
      <c r="X1032" s="273"/>
      <c r="Y1032" s="273"/>
      <c r="Z1032" s="273"/>
      <c r="AA1032" s="273"/>
      <c r="AB1032" s="273"/>
      <c r="AC1032" s="273"/>
      <c r="AD1032" s="273"/>
      <c r="AE1032" s="273"/>
      <c r="AF1032" s="273"/>
      <c r="AG1032" s="273"/>
      <c r="AH1032" s="273"/>
      <c r="AI1032" s="273"/>
      <c r="AJ1032" s="273"/>
      <c r="AK1032" s="273"/>
      <c r="AL1032" s="273"/>
      <c r="AM1032" s="273"/>
      <c r="AN1032" s="273"/>
      <c r="AO1032" s="273"/>
      <c r="AP1032" s="273"/>
      <c r="AQ1032" s="273"/>
      <c r="AR1032" s="273"/>
      <c r="AS1032" s="273"/>
      <c r="AT1032" s="273"/>
      <c r="AU1032" s="273"/>
      <c r="AV1032" s="273"/>
      <c r="AW1032" s="273"/>
      <c r="AX1032" s="273"/>
      <c r="AY1032" s="273"/>
      <c r="AZ1032" s="273"/>
      <c r="BA1032" s="273"/>
      <c r="BB1032" s="273"/>
      <c r="BC1032" s="273"/>
      <c r="BD1032" s="273"/>
      <c r="BE1032" s="273"/>
      <c r="BF1032" s="273"/>
      <c r="BG1032" s="273"/>
      <c r="BH1032" s="273"/>
      <c r="BI1032" s="273"/>
      <c r="BJ1032" s="273"/>
      <c r="BK1032" s="273"/>
      <c r="BL1032" s="273"/>
      <c r="BM1032" s="273"/>
      <c r="BN1032" s="273"/>
      <c r="BO1032" s="273"/>
      <c r="BP1032" s="273"/>
      <c r="BQ1032" s="273"/>
      <c r="BR1032" s="273"/>
      <c r="BS1032" s="273"/>
      <c r="BT1032" s="273"/>
      <c r="BU1032" s="273"/>
      <c r="BV1032" s="273"/>
      <c r="BW1032" s="273"/>
      <c r="BX1032" s="273"/>
      <c r="BY1032" s="273"/>
      <c r="BZ1032" s="273"/>
      <c r="CA1032" s="273"/>
      <c r="CB1032" s="273"/>
      <c r="CC1032" s="273"/>
      <c r="CD1032" s="273"/>
      <c r="CE1032" s="273"/>
      <c r="CF1032" s="273"/>
      <c r="CG1032" s="273"/>
      <c r="CH1032" s="273"/>
      <c r="CI1032" s="273"/>
      <c r="CJ1032" s="273"/>
      <c r="CK1032" s="273"/>
      <c r="CL1032" s="273"/>
      <c r="CM1032" s="273"/>
      <c r="CN1032" s="273"/>
      <c r="CO1032" s="273"/>
      <c r="CP1032" s="273"/>
      <c r="CQ1032" s="273"/>
      <c r="CR1032" s="273"/>
      <c r="CS1032" s="273"/>
      <c r="CT1032" s="273"/>
      <c r="CU1032" s="273"/>
      <c r="CV1032" s="273"/>
      <c r="CW1032" s="273"/>
      <c r="CX1032" s="273"/>
      <c r="CY1032" s="273"/>
      <c r="CZ1032" s="273"/>
      <c r="DA1032" s="273"/>
      <c r="DB1032" s="273"/>
      <c r="DC1032" s="273"/>
      <c r="DD1032" s="273"/>
    </row>
    <row r="1033" spans="1:108" s="136" customFormat="1" ht="22.5" customHeight="1">
      <c r="A1033" s="43"/>
      <c r="C1033" s="327" t="s">
        <v>7467</v>
      </c>
      <c r="D1033" s="136" t="s">
        <v>7468</v>
      </c>
      <c r="E1033" s="136" t="s">
        <v>7469</v>
      </c>
      <c r="F1033" s="299" t="s">
        <v>7470</v>
      </c>
      <c r="G1033" s="43" t="s">
        <v>7394</v>
      </c>
      <c r="H1033" s="354">
        <v>164938</v>
      </c>
      <c r="I1033" s="355">
        <v>0</v>
      </c>
      <c r="J1033" s="354">
        <v>0</v>
      </c>
      <c r="K1033" s="162" t="s">
        <v>7471</v>
      </c>
      <c r="L1033" s="299" t="s">
        <v>7472</v>
      </c>
      <c r="M1033" s="136" t="s">
        <v>7473</v>
      </c>
      <c r="N1033" s="273"/>
      <c r="O1033" s="273"/>
      <c r="P1033" s="273"/>
      <c r="Q1033" s="273"/>
      <c r="R1033" s="273"/>
      <c r="S1033" s="273"/>
      <c r="T1033" s="273"/>
      <c r="U1033" s="273"/>
      <c r="V1033" s="273"/>
      <c r="W1033" s="273"/>
      <c r="X1033" s="273"/>
      <c r="Y1033" s="273"/>
      <c r="Z1033" s="273"/>
      <c r="AA1033" s="273"/>
      <c r="AB1033" s="273"/>
      <c r="AC1033" s="273"/>
      <c r="AD1033" s="273"/>
      <c r="AE1033" s="273"/>
      <c r="AF1033" s="273"/>
      <c r="AG1033" s="273"/>
      <c r="AH1033" s="273"/>
      <c r="AI1033" s="273"/>
      <c r="AJ1033" s="273"/>
      <c r="AK1033" s="273"/>
      <c r="AL1033" s="273"/>
      <c r="AM1033" s="273"/>
      <c r="AN1033" s="273"/>
      <c r="AO1033" s="273"/>
      <c r="AP1033" s="273"/>
      <c r="AQ1033" s="273"/>
      <c r="AR1033" s="273"/>
      <c r="AS1033" s="273"/>
      <c r="AT1033" s="273"/>
      <c r="AU1033" s="273"/>
      <c r="AV1033" s="273"/>
      <c r="AW1033" s="273"/>
      <c r="AX1033" s="273"/>
      <c r="AY1033" s="273"/>
      <c r="AZ1033" s="273"/>
      <c r="BA1033" s="273"/>
      <c r="BB1033" s="273"/>
      <c r="BC1033" s="273"/>
      <c r="BD1033" s="273"/>
      <c r="BE1033" s="273"/>
      <c r="BF1033" s="273"/>
      <c r="BG1033" s="273"/>
      <c r="BH1033" s="273"/>
      <c r="BI1033" s="273"/>
      <c r="BJ1033" s="273"/>
      <c r="BK1033" s="273"/>
      <c r="BL1033" s="273"/>
      <c r="BM1033" s="273"/>
      <c r="BN1033" s="273"/>
      <c r="BO1033" s="273"/>
      <c r="BP1033" s="273"/>
      <c r="BQ1033" s="273"/>
      <c r="BR1033" s="273"/>
      <c r="BS1033" s="273"/>
      <c r="BT1033" s="273"/>
      <c r="BU1033" s="273"/>
      <c r="BV1033" s="273"/>
      <c r="BW1033" s="273"/>
      <c r="BX1033" s="273"/>
      <c r="BY1033" s="273"/>
      <c r="BZ1033" s="273"/>
      <c r="CA1033" s="273"/>
      <c r="CB1033" s="273"/>
      <c r="CC1033" s="273"/>
      <c r="CD1033" s="273"/>
      <c r="CE1033" s="273"/>
      <c r="CF1033" s="273"/>
      <c r="CG1033" s="273"/>
      <c r="CH1033" s="273"/>
      <c r="CI1033" s="273"/>
      <c r="CJ1033" s="273"/>
      <c r="CK1033" s="273"/>
      <c r="CL1033" s="273"/>
      <c r="CM1033" s="273"/>
      <c r="CN1033" s="273"/>
      <c r="CO1033" s="273"/>
      <c r="CP1033" s="273"/>
      <c r="CQ1033" s="273"/>
      <c r="CR1033" s="273"/>
      <c r="CS1033" s="273"/>
      <c r="CT1033" s="273"/>
      <c r="CU1033" s="273"/>
      <c r="CV1033" s="273"/>
      <c r="CW1033" s="273"/>
      <c r="CX1033" s="273"/>
      <c r="CY1033" s="273"/>
      <c r="CZ1033" s="273"/>
      <c r="DA1033" s="273"/>
      <c r="DB1033" s="273"/>
      <c r="DC1033" s="273"/>
      <c r="DD1033" s="273"/>
    </row>
    <row r="1034" spans="1:108" s="136" customFormat="1" ht="22.5" customHeight="1">
      <c r="A1034" s="43"/>
      <c r="C1034" s="327" t="s">
        <v>7474</v>
      </c>
      <c r="D1034" s="136" t="s">
        <v>7468</v>
      </c>
      <c r="E1034" s="136" t="s">
        <v>7475</v>
      </c>
      <c r="F1034" s="299" t="s">
        <v>7476</v>
      </c>
      <c r="G1034" s="43" t="s">
        <v>7394</v>
      </c>
      <c r="H1034" s="354">
        <v>290736</v>
      </c>
      <c r="I1034" s="355">
        <v>0</v>
      </c>
      <c r="J1034" s="354">
        <v>0</v>
      </c>
      <c r="K1034" s="162" t="s">
        <v>7471</v>
      </c>
      <c r="L1034" s="299" t="s">
        <v>7477</v>
      </c>
      <c r="M1034" s="136" t="s">
        <v>7473</v>
      </c>
      <c r="N1034" s="273"/>
      <c r="O1034" s="273"/>
      <c r="P1034" s="273"/>
      <c r="Q1034" s="273"/>
      <c r="R1034" s="273"/>
      <c r="S1034" s="273"/>
      <c r="T1034" s="273"/>
      <c r="U1034" s="273"/>
      <c r="V1034" s="273"/>
      <c r="W1034" s="273"/>
      <c r="X1034" s="273"/>
      <c r="Y1034" s="273"/>
      <c r="Z1034" s="273"/>
      <c r="AA1034" s="273"/>
      <c r="AB1034" s="273"/>
      <c r="AC1034" s="273"/>
      <c r="AD1034" s="273"/>
      <c r="AE1034" s="273"/>
      <c r="AF1034" s="273"/>
      <c r="AG1034" s="273"/>
      <c r="AH1034" s="273"/>
      <c r="AI1034" s="273"/>
      <c r="AJ1034" s="273"/>
      <c r="AK1034" s="273"/>
      <c r="AL1034" s="273"/>
      <c r="AM1034" s="273"/>
      <c r="AN1034" s="273"/>
      <c r="AO1034" s="273"/>
      <c r="AP1034" s="273"/>
      <c r="AQ1034" s="273"/>
      <c r="AR1034" s="273"/>
      <c r="AS1034" s="273"/>
      <c r="AT1034" s="273"/>
      <c r="AU1034" s="273"/>
      <c r="AV1034" s="273"/>
      <c r="AW1034" s="273"/>
      <c r="AX1034" s="273"/>
      <c r="AY1034" s="273"/>
      <c r="AZ1034" s="273"/>
      <c r="BA1034" s="273"/>
      <c r="BB1034" s="273"/>
      <c r="BC1034" s="273"/>
      <c r="BD1034" s="273"/>
      <c r="BE1034" s="273"/>
      <c r="BF1034" s="273"/>
      <c r="BG1034" s="273"/>
      <c r="BH1034" s="273"/>
      <c r="BI1034" s="273"/>
      <c r="BJ1034" s="273"/>
      <c r="BK1034" s="273"/>
      <c r="BL1034" s="273"/>
      <c r="BM1034" s="273"/>
      <c r="BN1034" s="273"/>
      <c r="BO1034" s="273"/>
      <c r="BP1034" s="273"/>
      <c r="BQ1034" s="273"/>
      <c r="BR1034" s="273"/>
      <c r="BS1034" s="273"/>
      <c r="BT1034" s="273"/>
      <c r="BU1034" s="273"/>
      <c r="BV1034" s="273"/>
      <c r="BW1034" s="273"/>
      <c r="BX1034" s="273"/>
      <c r="BY1034" s="273"/>
      <c r="BZ1034" s="273"/>
      <c r="CA1034" s="273"/>
      <c r="CB1034" s="273"/>
      <c r="CC1034" s="273"/>
      <c r="CD1034" s="273"/>
      <c r="CE1034" s="273"/>
      <c r="CF1034" s="273"/>
      <c r="CG1034" s="273"/>
      <c r="CH1034" s="273"/>
      <c r="CI1034" s="273"/>
      <c r="CJ1034" s="273"/>
      <c r="CK1034" s="273"/>
      <c r="CL1034" s="273"/>
      <c r="CM1034" s="273"/>
      <c r="CN1034" s="273"/>
      <c r="CO1034" s="273"/>
      <c r="CP1034" s="273"/>
      <c r="CQ1034" s="273"/>
      <c r="CR1034" s="273"/>
      <c r="CS1034" s="273"/>
      <c r="CT1034" s="273"/>
      <c r="CU1034" s="273"/>
      <c r="CV1034" s="273"/>
      <c r="CW1034" s="273"/>
      <c r="CX1034" s="273"/>
      <c r="CY1034" s="273"/>
      <c r="CZ1034" s="273"/>
      <c r="DA1034" s="273"/>
      <c r="DB1034" s="273"/>
      <c r="DC1034" s="273"/>
      <c r="DD1034" s="273"/>
    </row>
    <row r="1035" spans="1:108" s="136" customFormat="1" ht="22.5" customHeight="1">
      <c r="A1035" s="43">
        <v>170</v>
      </c>
      <c r="B1035" s="136">
        <v>64</v>
      </c>
      <c r="C1035" s="136" t="s">
        <v>7478</v>
      </c>
      <c r="D1035" s="136" t="s">
        <v>7479</v>
      </c>
      <c r="E1035" s="136" t="s">
        <v>7480</v>
      </c>
      <c r="F1035" s="299" t="s">
        <v>7481</v>
      </c>
      <c r="G1035" s="43" t="s">
        <v>7394</v>
      </c>
      <c r="H1035" s="354">
        <v>39703.4</v>
      </c>
      <c r="I1035" s="355">
        <v>0</v>
      </c>
      <c r="J1035" s="354">
        <v>0</v>
      </c>
      <c r="K1035" s="162" t="s">
        <v>7482</v>
      </c>
      <c r="L1035" s="299" t="s">
        <v>7483</v>
      </c>
      <c r="N1035" s="273"/>
      <c r="O1035" s="273"/>
      <c r="P1035" s="273"/>
      <c r="Q1035" s="273"/>
      <c r="R1035" s="273"/>
      <c r="S1035" s="273"/>
      <c r="T1035" s="273"/>
      <c r="U1035" s="273"/>
      <c r="V1035" s="273"/>
      <c r="W1035" s="273"/>
      <c r="X1035" s="273"/>
      <c r="Y1035" s="273"/>
      <c r="Z1035" s="273"/>
      <c r="AA1035" s="273"/>
      <c r="AB1035" s="273"/>
      <c r="AC1035" s="273"/>
      <c r="AD1035" s="273"/>
      <c r="AE1035" s="273"/>
      <c r="AF1035" s="273"/>
      <c r="AG1035" s="273"/>
      <c r="AH1035" s="273"/>
      <c r="AI1035" s="273"/>
      <c r="AJ1035" s="273"/>
      <c r="AK1035" s="273"/>
      <c r="AL1035" s="273"/>
      <c r="AM1035" s="273"/>
      <c r="AN1035" s="273"/>
      <c r="AO1035" s="273"/>
      <c r="AP1035" s="273"/>
      <c r="AQ1035" s="273"/>
      <c r="AR1035" s="273"/>
      <c r="AS1035" s="273"/>
      <c r="AT1035" s="273"/>
      <c r="AU1035" s="273"/>
      <c r="AV1035" s="273"/>
      <c r="AW1035" s="273"/>
      <c r="AX1035" s="273"/>
      <c r="AY1035" s="273"/>
      <c r="AZ1035" s="273"/>
      <c r="BA1035" s="273"/>
      <c r="BB1035" s="273"/>
      <c r="BC1035" s="273"/>
      <c r="BD1035" s="273"/>
      <c r="BE1035" s="273"/>
      <c r="BF1035" s="273"/>
      <c r="BG1035" s="273"/>
      <c r="BH1035" s="273"/>
      <c r="BI1035" s="273"/>
      <c r="BJ1035" s="273"/>
      <c r="BK1035" s="273"/>
      <c r="BL1035" s="273"/>
      <c r="BM1035" s="273"/>
      <c r="BN1035" s="273"/>
      <c r="BO1035" s="273"/>
      <c r="BP1035" s="273"/>
      <c r="BQ1035" s="273"/>
      <c r="BR1035" s="273"/>
      <c r="BS1035" s="273"/>
      <c r="BT1035" s="273"/>
      <c r="BU1035" s="273"/>
      <c r="BV1035" s="273"/>
      <c r="BW1035" s="273"/>
      <c r="BX1035" s="273"/>
      <c r="BY1035" s="273"/>
      <c r="BZ1035" s="273"/>
      <c r="CA1035" s="273"/>
      <c r="CB1035" s="273"/>
      <c r="CC1035" s="273"/>
      <c r="CD1035" s="273"/>
      <c r="CE1035" s="273"/>
      <c r="CF1035" s="273"/>
      <c r="CG1035" s="273"/>
      <c r="CH1035" s="273"/>
      <c r="CI1035" s="273"/>
      <c r="CJ1035" s="273"/>
      <c r="CK1035" s="273"/>
      <c r="CL1035" s="273"/>
      <c r="CM1035" s="273"/>
      <c r="CN1035" s="273"/>
      <c r="CO1035" s="273"/>
      <c r="CP1035" s="273"/>
      <c r="CQ1035" s="273"/>
      <c r="CR1035" s="273"/>
      <c r="CS1035" s="273"/>
      <c r="CT1035" s="273"/>
      <c r="CU1035" s="273"/>
      <c r="CV1035" s="273"/>
      <c r="CW1035" s="273"/>
      <c r="CX1035" s="273"/>
      <c r="CY1035" s="273"/>
      <c r="CZ1035" s="273"/>
      <c r="DA1035" s="273"/>
      <c r="DB1035" s="273"/>
      <c r="DC1035" s="273"/>
      <c r="DD1035" s="273"/>
    </row>
    <row r="1036" spans="1:108" s="136" customFormat="1" ht="22.5" customHeight="1">
      <c r="A1036" s="43">
        <v>171</v>
      </c>
      <c r="B1036" s="136">
        <v>65</v>
      </c>
      <c r="C1036" s="136" t="s">
        <v>7478</v>
      </c>
      <c r="D1036" s="136" t="s">
        <v>7479</v>
      </c>
      <c r="E1036" s="136" t="s">
        <v>7484</v>
      </c>
      <c r="F1036" s="299" t="s">
        <v>7485</v>
      </c>
      <c r="G1036" s="43" t="s">
        <v>34</v>
      </c>
      <c r="H1036" s="354">
        <v>1985</v>
      </c>
      <c r="I1036" s="355">
        <v>0</v>
      </c>
      <c r="J1036" s="354">
        <v>0</v>
      </c>
      <c r="K1036" s="162" t="s">
        <v>7486</v>
      </c>
      <c r="L1036" s="299" t="s">
        <v>7487</v>
      </c>
      <c r="N1036" s="273"/>
      <c r="O1036" s="273"/>
      <c r="P1036" s="273"/>
      <c r="Q1036" s="273"/>
      <c r="R1036" s="273"/>
      <c r="S1036" s="273"/>
      <c r="T1036" s="273"/>
      <c r="U1036" s="273"/>
      <c r="V1036" s="273"/>
      <c r="W1036" s="273"/>
      <c r="X1036" s="273"/>
      <c r="Y1036" s="273"/>
      <c r="Z1036" s="273"/>
      <c r="AA1036" s="273"/>
      <c r="AB1036" s="273"/>
      <c r="AC1036" s="273"/>
      <c r="AD1036" s="273"/>
      <c r="AE1036" s="273"/>
      <c r="AF1036" s="273"/>
      <c r="AG1036" s="273"/>
      <c r="AH1036" s="273"/>
      <c r="AI1036" s="273"/>
      <c r="AJ1036" s="273"/>
      <c r="AK1036" s="273"/>
      <c r="AL1036" s="273"/>
      <c r="AM1036" s="273"/>
      <c r="AN1036" s="273"/>
      <c r="AO1036" s="273"/>
      <c r="AP1036" s="273"/>
      <c r="AQ1036" s="273"/>
      <c r="AR1036" s="273"/>
      <c r="AS1036" s="273"/>
      <c r="AT1036" s="273"/>
      <c r="AU1036" s="273"/>
      <c r="AV1036" s="273"/>
      <c r="AW1036" s="273"/>
      <c r="AX1036" s="273"/>
      <c r="AY1036" s="273"/>
      <c r="AZ1036" s="273"/>
      <c r="BA1036" s="273"/>
      <c r="BB1036" s="273"/>
      <c r="BC1036" s="273"/>
      <c r="BD1036" s="273"/>
      <c r="BE1036" s="273"/>
      <c r="BF1036" s="273"/>
      <c r="BG1036" s="273"/>
      <c r="BH1036" s="273"/>
      <c r="BI1036" s="273"/>
      <c r="BJ1036" s="273"/>
      <c r="BK1036" s="273"/>
      <c r="BL1036" s="273"/>
      <c r="BM1036" s="273"/>
      <c r="BN1036" s="273"/>
      <c r="BO1036" s="273"/>
      <c r="BP1036" s="273"/>
      <c r="BQ1036" s="273"/>
      <c r="BR1036" s="273"/>
      <c r="BS1036" s="273"/>
      <c r="BT1036" s="273"/>
      <c r="BU1036" s="273"/>
      <c r="BV1036" s="273"/>
      <c r="BW1036" s="273"/>
      <c r="BX1036" s="273"/>
      <c r="BY1036" s="273"/>
      <c r="BZ1036" s="273"/>
      <c r="CA1036" s="273"/>
      <c r="CB1036" s="273"/>
      <c r="CC1036" s="273"/>
      <c r="CD1036" s="273"/>
      <c r="CE1036" s="273"/>
      <c r="CF1036" s="273"/>
      <c r="CG1036" s="273"/>
      <c r="CH1036" s="273"/>
      <c r="CI1036" s="273"/>
      <c r="CJ1036" s="273"/>
      <c r="CK1036" s="273"/>
      <c r="CL1036" s="273"/>
      <c r="CM1036" s="273"/>
      <c r="CN1036" s="273"/>
      <c r="CO1036" s="273"/>
      <c r="CP1036" s="273"/>
      <c r="CQ1036" s="273"/>
      <c r="CR1036" s="273"/>
      <c r="CS1036" s="273"/>
      <c r="CT1036" s="273"/>
      <c r="CU1036" s="273"/>
      <c r="CV1036" s="273"/>
      <c r="CW1036" s="273"/>
      <c r="CX1036" s="273"/>
      <c r="CY1036" s="273"/>
      <c r="CZ1036" s="273"/>
      <c r="DA1036" s="273"/>
      <c r="DB1036" s="273"/>
      <c r="DC1036" s="273"/>
      <c r="DD1036" s="273"/>
    </row>
    <row r="1037" spans="1:108" s="136" customFormat="1" ht="22.5" customHeight="1">
      <c r="A1037" s="43">
        <v>172</v>
      </c>
      <c r="B1037" s="136">
        <v>66</v>
      </c>
      <c r="C1037" s="136" t="s">
        <v>7488</v>
      </c>
      <c r="D1037" s="136" t="s">
        <v>7353</v>
      </c>
      <c r="E1037" s="136" t="s">
        <v>7489</v>
      </c>
      <c r="F1037" s="299" t="s">
        <v>7490</v>
      </c>
      <c r="G1037" s="43" t="s">
        <v>34</v>
      </c>
      <c r="H1037" s="354">
        <v>4700</v>
      </c>
      <c r="I1037" s="355">
        <v>0</v>
      </c>
      <c r="J1037" s="354">
        <v>0</v>
      </c>
      <c r="K1037" s="162" t="s">
        <v>7491</v>
      </c>
      <c r="L1037" s="299" t="s">
        <v>7492</v>
      </c>
      <c r="N1037" s="273"/>
      <c r="O1037" s="273"/>
      <c r="P1037" s="273"/>
      <c r="Q1037" s="273"/>
      <c r="R1037" s="273"/>
      <c r="S1037" s="273"/>
      <c r="T1037" s="273"/>
      <c r="U1037" s="273"/>
      <c r="V1037" s="273"/>
      <c r="W1037" s="273"/>
      <c r="X1037" s="273"/>
      <c r="Y1037" s="273"/>
      <c r="Z1037" s="273"/>
      <c r="AA1037" s="273"/>
      <c r="AB1037" s="273"/>
      <c r="AC1037" s="273"/>
      <c r="AD1037" s="273"/>
      <c r="AE1037" s="273"/>
      <c r="AF1037" s="273"/>
      <c r="AG1037" s="273"/>
      <c r="AH1037" s="273"/>
      <c r="AI1037" s="273"/>
      <c r="AJ1037" s="273"/>
      <c r="AK1037" s="273"/>
      <c r="AL1037" s="273"/>
      <c r="AM1037" s="273"/>
      <c r="AN1037" s="273"/>
      <c r="AO1037" s="273"/>
      <c r="AP1037" s="273"/>
      <c r="AQ1037" s="273"/>
      <c r="AR1037" s="273"/>
      <c r="AS1037" s="273"/>
      <c r="AT1037" s="273"/>
      <c r="AU1037" s="273"/>
      <c r="AV1037" s="273"/>
      <c r="AW1037" s="273"/>
      <c r="AX1037" s="273"/>
      <c r="AY1037" s="273"/>
      <c r="AZ1037" s="273"/>
      <c r="BA1037" s="273"/>
      <c r="BB1037" s="273"/>
      <c r="BC1037" s="273"/>
      <c r="BD1037" s="273"/>
      <c r="BE1037" s="273"/>
      <c r="BF1037" s="273"/>
      <c r="BG1037" s="273"/>
      <c r="BH1037" s="273"/>
      <c r="BI1037" s="273"/>
      <c r="BJ1037" s="273"/>
      <c r="BK1037" s="273"/>
      <c r="BL1037" s="273"/>
      <c r="BM1037" s="273"/>
      <c r="BN1037" s="273"/>
      <c r="BO1037" s="273"/>
      <c r="BP1037" s="273"/>
      <c r="BQ1037" s="273"/>
      <c r="BR1037" s="273"/>
      <c r="BS1037" s="273"/>
      <c r="BT1037" s="273"/>
      <c r="BU1037" s="273"/>
      <c r="BV1037" s="273"/>
      <c r="BW1037" s="273"/>
      <c r="BX1037" s="273"/>
      <c r="BY1037" s="273"/>
      <c r="BZ1037" s="273"/>
      <c r="CA1037" s="273"/>
      <c r="CB1037" s="273"/>
      <c r="CC1037" s="273"/>
      <c r="CD1037" s="273"/>
      <c r="CE1037" s="273"/>
      <c r="CF1037" s="273"/>
      <c r="CG1037" s="273"/>
      <c r="CH1037" s="273"/>
      <c r="CI1037" s="273"/>
      <c r="CJ1037" s="273"/>
      <c r="CK1037" s="273"/>
      <c r="CL1037" s="273"/>
      <c r="CM1037" s="273"/>
      <c r="CN1037" s="273"/>
      <c r="CO1037" s="273"/>
      <c r="CP1037" s="273"/>
      <c r="CQ1037" s="273"/>
      <c r="CR1037" s="273"/>
      <c r="CS1037" s="273"/>
      <c r="CT1037" s="273"/>
      <c r="CU1037" s="273"/>
      <c r="CV1037" s="273"/>
      <c r="CW1037" s="273"/>
      <c r="CX1037" s="273"/>
      <c r="CY1037" s="273"/>
      <c r="CZ1037" s="273"/>
      <c r="DA1037" s="273"/>
      <c r="DB1037" s="273"/>
      <c r="DC1037" s="273"/>
      <c r="DD1037" s="273"/>
    </row>
    <row r="1038" spans="1:108" s="136" customFormat="1" ht="22.5" customHeight="1">
      <c r="A1038" s="43">
        <v>173</v>
      </c>
      <c r="B1038" s="136">
        <v>67</v>
      </c>
      <c r="C1038" s="136" t="s">
        <v>7493</v>
      </c>
      <c r="D1038" s="136" t="s">
        <v>7353</v>
      </c>
      <c r="E1038" s="136" t="s">
        <v>7494</v>
      </c>
      <c r="F1038" s="299" t="s">
        <v>7495</v>
      </c>
      <c r="G1038" s="43" t="s">
        <v>34</v>
      </c>
      <c r="H1038" s="354">
        <v>18644</v>
      </c>
      <c r="I1038" s="355">
        <v>0</v>
      </c>
      <c r="J1038" s="354">
        <v>0</v>
      </c>
      <c r="K1038" s="162" t="s">
        <v>7496</v>
      </c>
      <c r="L1038" s="299" t="s">
        <v>7497</v>
      </c>
      <c r="N1038" s="273"/>
      <c r="O1038" s="273"/>
      <c r="P1038" s="273"/>
      <c r="Q1038" s="273"/>
      <c r="R1038" s="273"/>
      <c r="S1038" s="273"/>
      <c r="T1038" s="273"/>
      <c r="U1038" s="273"/>
      <c r="V1038" s="273"/>
      <c r="W1038" s="273"/>
      <c r="X1038" s="273"/>
      <c r="Y1038" s="273"/>
      <c r="Z1038" s="273"/>
      <c r="AA1038" s="273"/>
      <c r="AB1038" s="273"/>
      <c r="AC1038" s="273"/>
      <c r="AD1038" s="273"/>
      <c r="AE1038" s="273"/>
      <c r="AF1038" s="273"/>
      <c r="AG1038" s="273"/>
      <c r="AH1038" s="273"/>
      <c r="AI1038" s="273"/>
      <c r="AJ1038" s="273"/>
      <c r="AK1038" s="273"/>
      <c r="AL1038" s="273"/>
      <c r="AM1038" s="273"/>
      <c r="AN1038" s="273"/>
      <c r="AO1038" s="273"/>
      <c r="AP1038" s="273"/>
      <c r="AQ1038" s="273"/>
      <c r="AR1038" s="273"/>
      <c r="AS1038" s="273"/>
      <c r="AT1038" s="273"/>
      <c r="AU1038" s="273"/>
      <c r="AV1038" s="273"/>
      <c r="AW1038" s="273"/>
      <c r="AX1038" s="273"/>
      <c r="AY1038" s="273"/>
      <c r="AZ1038" s="273"/>
      <c r="BA1038" s="273"/>
      <c r="BB1038" s="273"/>
      <c r="BC1038" s="273"/>
      <c r="BD1038" s="273"/>
      <c r="BE1038" s="273"/>
      <c r="BF1038" s="273"/>
      <c r="BG1038" s="273"/>
      <c r="BH1038" s="273"/>
      <c r="BI1038" s="273"/>
      <c r="BJ1038" s="273"/>
      <c r="BK1038" s="273"/>
      <c r="BL1038" s="273"/>
      <c r="BM1038" s="273"/>
      <c r="BN1038" s="273"/>
      <c r="BO1038" s="273"/>
      <c r="BP1038" s="273"/>
      <c r="BQ1038" s="273"/>
      <c r="BR1038" s="273"/>
      <c r="BS1038" s="273"/>
      <c r="BT1038" s="273"/>
      <c r="BU1038" s="273"/>
      <c r="BV1038" s="273"/>
      <c r="BW1038" s="273"/>
      <c r="BX1038" s="273"/>
      <c r="BY1038" s="273"/>
      <c r="BZ1038" s="273"/>
      <c r="CA1038" s="273"/>
      <c r="CB1038" s="273"/>
      <c r="CC1038" s="273"/>
      <c r="CD1038" s="273"/>
      <c r="CE1038" s="273"/>
      <c r="CF1038" s="273"/>
      <c r="CG1038" s="273"/>
      <c r="CH1038" s="273"/>
      <c r="CI1038" s="273"/>
      <c r="CJ1038" s="273"/>
      <c r="CK1038" s="273"/>
      <c r="CL1038" s="273"/>
      <c r="CM1038" s="273"/>
      <c r="CN1038" s="273"/>
      <c r="CO1038" s="273"/>
      <c r="CP1038" s="273"/>
      <c r="CQ1038" s="273"/>
      <c r="CR1038" s="273"/>
      <c r="CS1038" s="273"/>
      <c r="CT1038" s="273"/>
      <c r="CU1038" s="273"/>
      <c r="CV1038" s="273"/>
      <c r="CW1038" s="273"/>
      <c r="CX1038" s="273"/>
      <c r="CY1038" s="273"/>
      <c r="CZ1038" s="273"/>
      <c r="DA1038" s="273"/>
      <c r="DB1038" s="273"/>
      <c r="DC1038" s="273"/>
      <c r="DD1038" s="273"/>
    </row>
    <row r="1039" spans="1:108" s="136" customFormat="1" ht="22.5" customHeight="1">
      <c r="A1039" s="43">
        <v>174</v>
      </c>
      <c r="B1039" s="136">
        <v>68</v>
      </c>
      <c r="C1039" s="136" t="s">
        <v>7498</v>
      </c>
      <c r="D1039" s="136" t="s">
        <v>7353</v>
      </c>
      <c r="E1039" s="136" t="s">
        <v>7499</v>
      </c>
      <c r="F1039" s="299" t="s">
        <v>7500</v>
      </c>
      <c r="G1039" s="43" t="s">
        <v>34</v>
      </c>
      <c r="H1039" s="354">
        <v>11025</v>
      </c>
      <c r="I1039" s="355">
        <v>0</v>
      </c>
      <c r="J1039" s="354">
        <v>0</v>
      </c>
      <c r="K1039" s="162" t="s">
        <v>7496</v>
      </c>
      <c r="L1039" s="299" t="s">
        <v>7501</v>
      </c>
      <c r="N1039" s="273"/>
      <c r="O1039" s="273"/>
      <c r="P1039" s="273"/>
      <c r="Q1039" s="273"/>
      <c r="R1039" s="273"/>
      <c r="S1039" s="273"/>
      <c r="T1039" s="273"/>
      <c r="U1039" s="273"/>
      <c r="V1039" s="273"/>
      <c r="W1039" s="273"/>
      <c r="X1039" s="273"/>
      <c r="Y1039" s="273"/>
      <c r="Z1039" s="273"/>
      <c r="AA1039" s="273"/>
      <c r="AB1039" s="273"/>
      <c r="AC1039" s="273"/>
      <c r="AD1039" s="273"/>
      <c r="AE1039" s="273"/>
      <c r="AF1039" s="273"/>
      <c r="AG1039" s="273"/>
      <c r="AH1039" s="273"/>
      <c r="AI1039" s="273"/>
      <c r="AJ1039" s="273"/>
      <c r="AK1039" s="273"/>
      <c r="AL1039" s="273"/>
      <c r="AM1039" s="273"/>
      <c r="AN1039" s="273"/>
      <c r="AO1039" s="273"/>
      <c r="AP1039" s="273"/>
      <c r="AQ1039" s="273"/>
      <c r="AR1039" s="273"/>
      <c r="AS1039" s="273"/>
      <c r="AT1039" s="273"/>
      <c r="AU1039" s="273"/>
      <c r="AV1039" s="273"/>
      <c r="AW1039" s="273"/>
      <c r="AX1039" s="273"/>
      <c r="AY1039" s="273"/>
      <c r="AZ1039" s="273"/>
      <c r="BA1039" s="273"/>
      <c r="BB1039" s="273"/>
      <c r="BC1039" s="273"/>
      <c r="BD1039" s="273"/>
      <c r="BE1039" s="273"/>
      <c r="BF1039" s="273"/>
      <c r="BG1039" s="273"/>
      <c r="BH1039" s="273"/>
      <c r="BI1039" s="273"/>
      <c r="BJ1039" s="273"/>
      <c r="BK1039" s="273"/>
      <c r="BL1039" s="273"/>
      <c r="BM1039" s="273"/>
      <c r="BN1039" s="273"/>
      <c r="BO1039" s="273"/>
      <c r="BP1039" s="273"/>
      <c r="BQ1039" s="273"/>
      <c r="BR1039" s="273"/>
      <c r="BS1039" s="273"/>
      <c r="BT1039" s="273"/>
      <c r="BU1039" s="273"/>
      <c r="BV1039" s="273"/>
      <c r="BW1039" s="273"/>
      <c r="BX1039" s="273"/>
      <c r="BY1039" s="273"/>
      <c r="BZ1039" s="273"/>
      <c r="CA1039" s="273"/>
      <c r="CB1039" s="273"/>
      <c r="CC1039" s="273"/>
      <c r="CD1039" s="273"/>
      <c r="CE1039" s="273"/>
      <c r="CF1039" s="273"/>
      <c r="CG1039" s="273"/>
      <c r="CH1039" s="273"/>
      <c r="CI1039" s="273"/>
      <c r="CJ1039" s="273"/>
      <c r="CK1039" s="273"/>
      <c r="CL1039" s="273"/>
      <c r="CM1039" s="273"/>
      <c r="CN1039" s="273"/>
      <c r="CO1039" s="273"/>
      <c r="CP1039" s="273"/>
      <c r="CQ1039" s="273"/>
      <c r="CR1039" s="273"/>
      <c r="CS1039" s="273"/>
      <c r="CT1039" s="273"/>
      <c r="CU1039" s="273"/>
      <c r="CV1039" s="273"/>
      <c r="CW1039" s="273"/>
      <c r="CX1039" s="273"/>
      <c r="CY1039" s="273"/>
      <c r="CZ1039" s="273"/>
      <c r="DA1039" s="273"/>
      <c r="DB1039" s="273"/>
      <c r="DC1039" s="273"/>
      <c r="DD1039" s="273"/>
    </row>
    <row r="1040" spans="1:108" s="136" customFormat="1" ht="22.5" customHeight="1">
      <c r="A1040" s="43">
        <v>175</v>
      </c>
      <c r="B1040" s="136">
        <v>69</v>
      </c>
      <c r="C1040" s="136" t="s">
        <v>7502</v>
      </c>
      <c r="D1040" s="136" t="s">
        <v>7503</v>
      </c>
      <c r="E1040" s="136" t="s">
        <v>7504</v>
      </c>
      <c r="F1040" s="299" t="s">
        <v>7505</v>
      </c>
      <c r="G1040" s="43" t="s">
        <v>34</v>
      </c>
      <c r="H1040" s="354">
        <v>739</v>
      </c>
      <c r="I1040" s="355">
        <v>0</v>
      </c>
      <c r="J1040" s="354">
        <v>0</v>
      </c>
      <c r="K1040" s="162" t="s">
        <v>7506</v>
      </c>
      <c r="L1040" s="299" t="s">
        <v>7507</v>
      </c>
      <c r="N1040" s="273"/>
      <c r="O1040" s="273"/>
      <c r="P1040" s="273"/>
      <c r="Q1040" s="273"/>
      <c r="R1040" s="273"/>
      <c r="S1040" s="273"/>
      <c r="T1040" s="273"/>
      <c r="U1040" s="273"/>
      <c r="V1040" s="273"/>
      <c r="W1040" s="273"/>
      <c r="X1040" s="273"/>
      <c r="Y1040" s="273"/>
      <c r="Z1040" s="273"/>
      <c r="AA1040" s="273"/>
      <c r="AB1040" s="273"/>
      <c r="AC1040" s="273"/>
      <c r="AD1040" s="273"/>
      <c r="AE1040" s="273"/>
      <c r="AF1040" s="273"/>
      <c r="AG1040" s="273"/>
      <c r="AH1040" s="273"/>
      <c r="AI1040" s="273"/>
      <c r="AJ1040" s="273"/>
      <c r="AK1040" s="273"/>
      <c r="AL1040" s="273"/>
      <c r="AM1040" s="273"/>
      <c r="AN1040" s="273"/>
      <c r="AO1040" s="273"/>
      <c r="AP1040" s="273"/>
      <c r="AQ1040" s="273"/>
      <c r="AR1040" s="273"/>
      <c r="AS1040" s="273"/>
      <c r="AT1040" s="273"/>
      <c r="AU1040" s="273"/>
      <c r="AV1040" s="273"/>
      <c r="AW1040" s="273"/>
      <c r="AX1040" s="273"/>
      <c r="AY1040" s="273"/>
      <c r="AZ1040" s="273"/>
      <c r="BA1040" s="273"/>
      <c r="BB1040" s="273"/>
      <c r="BC1040" s="273"/>
      <c r="BD1040" s="273"/>
      <c r="BE1040" s="273"/>
      <c r="BF1040" s="273"/>
      <c r="BG1040" s="273"/>
      <c r="BH1040" s="273"/>
      <c r="BI1040" s="273"/>
      <c r="BJ1040" s="273"/>
      <c r="BK1040" s="273"/>
      <c r="BL1040" s="273"/>
      <c r="BM1040" s="273"/>
      <c r="BN1040" s="273"/>
      <c r="BO1040" s="273"/>
      <c r="BP1040" s="273"/>
      <c r="BQ1040" s="273"/>
      <c r="BR1040" s="273"/>
      <c r="BS1040" s="273"/>
      <c r="BT1040" s="273"/>
      <c r="BU1040" s="273"/>
      <c r="BV1040" s="273"/>
      <c r="BW1040" s="273"/>
      <c r="BX1040" s="273"/>
      <c r="BY1040" s="273"/>
      <c r="BZ1040" s="273"/>
      <c r="CA1040" s="273"/>
      <c r="CB1040" s="273"/>
      <c r="CC1040" s="273"/>
      <c r="CD1040" s="273"/>
      <c r="CE1040" s="273"/>
      <c r="CF1040" s="273"/>
      <c r="CG1040" s="273"/>
      <c r="CH1040" s="273"/>
      <c r="CI1040" s="273"/>
      <c r="CJ1040" s="273"/>
      <c r="CK1040" s="273"/>
      <c r="CL1040" s="273"/>
      <c r="CM1040" s="273"/>
      <c r="CN1040" s="273"/>
      <c r="CO1040" s="273"/>
      <c r="CP1040" s="273"/>
      <c r="CQ1040" s="273"/>
      <c r="CR1040" s="273"/>
      <c r="CS1040" s="273"/>
      <c r="CT1040" s="273"/>
      <c r="CU1040" s="273"/>
      <c r="CV1040" s="273"/>
      <c r="CW1040" s="273"/>
      <c r="CX1040" s="273"/>
      <c r="CY1040" s="273"/>
      <c r="CZ1040" s="273"/>
      <c r="DA1040" s="273"/>
      <c r="DB1040" s="273"/>
      <c r="DC1040" s="273"/>
      <c r="DD1040" s="273"/>
    </row>
    <row r="1041" spans="1:108" s="136" customFormat="1" ht="22.5" customHeight="1">
      <c r="A1041" s="43">
        <v>176</v>
      </c>
      <c r="B1041" s="136">
        <v>70</v>
      </c>
      <c r="C1041" s="136" t="s">
        <v>7508</v>
      </c>
      <c r="D1041" s="136" t="s">
        <v>7509</v>
      </c>
      <c r="E1041" s="136" t="s">
        <v>7510</v>
      </c>
      <c r="F1041" s="299" t="s">
        <v>7511</v>
      </c>
      <c r="G1041" s="43" t="s">
        <v>34</v>
      </c>
      <c r="H1041" s="354">
        <v>22047</v>
      </c>
      <c r="I1041" s="355">
        <v>0</v>
      </c>
      <c r="J1041" s="354">
        <v>0</v>
      </c>
      <c r="K1041" s="162" t="s">
        <v>7512</v>
      </c>
      <c r="L1041" s="299" t="s">
        <v>7513</v>
      </c>
      <c r="N1041" s="273"/>
      <c r="O1041" s="273"/>
      <c r="P1041" s="273"/>
      <c r="Q1041" s="273"/>
      <c r="R1041" s="273"/>
      <c r="S1041" s="273"/>
      <c r="T1041" s="273"/>
      <c r="U1041" s="273"/>
      <c r="V1041" s="273"/>
      <c r="W1041" s="273"/>
      <c r="X1041" s="273"/>
      <c r="Y1041" s="273"/>
      <c r="Z1041" s="273"/>
      <c r="AA1041" s="273"/>
      <c r="AB1041" s="273"/>
      <c r="AC1041" s="273"/>
      <c r="AD1041" s="273"/>
      <c r="AE1041" s="273"/>
      <c r="AF1041" s="273"/>
      <c r="AG1041" s="273"/>
      <c r="AH1041" s="273"/>
      <c r="AI1041" s="273"/>
      <c r="AJ1041" s="273"/>
      <c r="AK1041" s="273"/>
      <c r="AL1041" s="273"/>
      <c r="AM1041" s="273"/>
      <c r="AN1041" s="273"/>
      <c r="AO1041" s="273"/>
      <c r="AP1041" s="273"/>
      <c r="AQ1041" s="273"/>
      <c r="AR1041" s="273"/>
      <c r="AS1041" s="273"/>
      <c r="AT1041" s="273"/>
      <c r="AU1041" s="273"/>
      <c r="AV1041" s="273"/>
      <c r="AW1041" s="273"/>
      <c r="AX1041" s="273"/>
      <c r="AY1041" s="273"/>
      <c r="AZ1041" s="273"/>
      <c r="BA1041" s="273"/>
      <c r="BB1041" s="273"/>
      <c r="BC1041" s="273"/>
      <c r="BD1041" s="273"/>
      <c r="BE1041" s="273"/>
      <c r="BF1041" s="273"/>
      <c r="BG1041" s="273"/>
      <c r="BH1041" s="273"/>
      <c r="BI1041" s="273"/>
      <c r="BJ1041" s="273"/>
      <c r="BK1041" s="273"/>
      <c r="BL1041" s="273"/>
      <c r="BM1041" s="273"/>
      <c r="BN1041" s="273"/>
      <c r="BO1041" s="273"/>
      <c r="BP1041" s="273"/>
      <c r="BQ1041" s="273"/>
      <c r="BR1041" s="273"/>
      <c r="BS1041" s="273"/>
      <c r="BT1041" s="273"/>
      <c r="BU1041" s="273"/>
      <c r="BV1041" s="273"/>
      <c r="BW1041" s="273"/>
      <c r="BX1041" s="273"/>
      <c r="BY1041" s="273"/>
      <c r="BZ1041" s="273"/>
      <c r="CA1041" s="273"/>
      <c r="CB1041" s="273"/>
      <c r="CC1041" s="273"/>
      <c r="CD1041" s="273"/>
      <c r="CE1041" s="273"/>
      <c r="CF1041" s="273"/>
      <c r="CG1041" s="273"/>
      <c r="CH1041" s="273"/>
      <c r="CI1041" s="273"/>
      <c r="CJ1041" s="273"/>
      <c r="CK1041" s="273"/>
      <c r="CL1041" s="273"/>
      <c r="CM1041" s="273"/>
      <c r="CN1041" s="273"/>
      <c r="CO1041" s="273"/>
      <c r="CP1041" s="273"/>
      <c r="CQ1041" s="273"/>
      <c r="CR1041" s="273"/>
      <c r="CS1041" s="273"/>
      <c r="CT1041" s="273"/>
      <c r="CU1041" s="273"/>
      <c r="CV1041" s="273"/>
      <c r="CW1041" s="273"/>
      <c r="CX1041" s="273"/>
      <c r="CY1041" s="273"/>
      <c r="CZ1041" s="273"/>
      <c r="DA1041" s="273"/>
      <c r="DB1041" s="273"/>
      <c r="DC1041" s="273"/>
      <c r="DD1041" s="273"/>
    </row>
    <row r="1042" spans="1:108" s="136" customFormat="1" ht="22.5" customHeight="1">
      <c r="A1042" s="43">
        <v>177</v>
      </c>
      <c r="B1042" s="136">
        <v>1</v>
      </c>
      <c r="C1042" s="136" t="s">
        <v>7514</v>
      </c>
      <c r="D1042" s="136" t="s">
        <v>7515</v>
      </c>
      <c r="E1042" s="136" t="s">
        <v>7516</v>
      </c>
      <c r="F1042" s="299" t="s">
        <v>7517</v>
      </c>
      <c r="G1042" s="43" t="s">
        <v>34</v>
      </c>
      <c r="H1042" s="354">
        <v>5000</v>
      </c>
      <c r="I1042" s="355">
        <v>0</v>
      </c>
      <c r="J1042" s="354">
        <v>0</v>
      </c>
      <c r="K1042" s="299" t="s">
        <v>7518</v>
      </c>
      <c r="L1042" s="299" t="s">
        <v>7519</v>
      </c>
      <c r="N1042" s="273"/>
      <c r="O1042" s="273"/>
      <c r="P1042" s="273"/>
      <c r="Q1042" s="273"/>
      <c r="R1042" s="273"/>
      <c r="S1042" s="273"/>
      <c r="T1042" s="273"/>
      <c r="U1042" s="273"/>
      <c r="V1042" s="273"/>
      <c r="W1042" s="273"/>
      <c r="X1042" s="273"/>
      <c r="Y1042" s="273"/>
      <c r="Z1042" s="273"/>
      <c r="AA1042" s="273"/>
      <c r="AB1042" s="273"/>
      <c r="AC1042" s="273"/>
      <c r="AD1042" s="273"/>
      <c r="AE1042" s="273"/>
      <c r="AF1042" s="273"/>
      <c r="AG1042" s="273"/>
      <c r="AH1042" s="273"/>
      <c r="AI1042" s="273"/>
      <c r="AJ1042" s="273"/>
      <c r="AK1042" s="273"/>
      <c r="AL1042" s="273"/>
      <c r="AM1042" s="273"/>
      <c r="AN1042" s="273"/>
      <c r="AO1042" s="273"/>
      <c r="AP1042" s="273"/>
      <c r="AQ1042" s="273"/>
      <c r="AR1042" s="273"/>
      <c r="AS1042" s="273"/>
      <c r="AT1042" s="273"/>
      <c r="AU1042" s="273"/>
      <c r="AV1042" s="273"/>
      <c r="AW1042" s="273"/>
      <c r="AX1042" s="273"/>
      <c r="AY1042" s="273"/>
      <c r="AZ1042" s="273"/>
      <c r="BA1042" s="273"/>
      <c r="BB1042" s="273"/>
      <c r="BC1042" s="273"/>
      <c r="BD1042" s="273"/>
      <c r="BE1042" s="273"/>
      <c r="BF1042" s="273"/>
      <c r="BG1042" s="273"/>
      <c r="BH1042" s="273"/>
      <c r="BI1042" s="273"/>
      <c r="BJ1042" s="273"/>
      <c r="BK1042" s="273"/>
      <c r="BL1042" s="273"/>
      <c r="BM1042" s="273"/>
      <c r="BN1042" s="273"/>
      <c r="BO1042" s="273"/>
      <c r="BP1042" s="273"/>
      <c r="BQ1042" s="273"/>
      <c r="BR1042" s="273"/>
      <c r="BS1042" s="273"/>
      <c r="BT1042" s="273"/>
      <c r="BU1042" s="273"/>
      <c r="BV1042" s="273"/>
      <c r="BW1042" s="273"/>
      <c r="BX1042" s="273"/>
      <c r="BY1042" s="273"/>
      <c r="BZ1042" s="273"/>
      <c r="CA1042" s="273"/>
      <c r="CB1042" s="273"/>
      <c r="CC1042" s="273"/>
      <c r="CD1042" s="273"/>
      <c r="CE1042" s="273"/>
      <c r="CF1042" s="273"/>
      <c r="CG1042" s="273"/>
      <c r="CH1042" s="273"/>
      <c r="CI1042" s="273"/>
      <c r="CJ1042" s="273"/>
      <c r="CK1042" s="273"/>
      <c r="CL1042" s="273"/>
      <c r="CM1042" s="273"/>
      <c r="CN1042" s="273"/>
      <c r="CO1042" s="273"/>
      <c r="CP1042" s="273"/>
      <c r="CQ1042" s="273"/>
      <c r="CR1042" s="273"/>
      <c r="CS1042" s="273"/>
      <c r="CT1042" s="273"/>
      <c r="CU1042" s="273"/>
      <c r="CV1042" s="273"/>
      <c r="CW1042" s="273"/>
      <c r="CX1042" s="273"/>
      <c r="CY1042" s="273"/>
      <c r="CZ1042" s="273"/>
      <c r="DA1042" s="273"/>
      <c r="DB1042" s="273"/>
      <c r="DC1042" s="273"/>
      <c r="DD1042" s="273"/>
    </row>
    <row r="1043" spans="1:108" s="136" customFormat="1" ht="22.5" customHeight="1">
      <c r="A1043" s="43">
        <v>178</v>
      </c>
      <c r="B1043" s="136">
        <v>2</v>
      </c>
      <c r="C1043" s="136" t="s">
        <v>7520</v>
      </c>
      <c r="D1043" s="136" t="s">
        <v>7515</v>
      </c>
      <c r="E1043" s="136" t="s">
        <v>7521</v>
      </c>
      <c r="F1043" s="299" t="s">
        <v>7522</v>
      </c>
      <c r="G1043" s="43" t="s">
        <v>34</v>
      </c>
      <c r="H1043" s="354">
        <v>10000</v>
      </c>
      <c r="I1043" s="355">
        <v>0</v>
      </c>
      <c r="J1043" s="136">
        <v>0</v>
      </c>
      <c r="K1043" s="299" t="s">
        <v>6848</v>
      </c>
      <c r="L1043" s="299" t="s">
        <v>6854</v>
      </c>
      <c r="N1043" s="273"/>
      <c r="O1043" s="273"/>
      <c r="P1043" s="273"/>
      <c r="Q1043" s="273"/>
      <c r="R1043" s="273"/>
      <c r="S1043" s="273"/>
      <c r="T1043" s="273"/>
      <c r="U1043" s="273"/>
      <c r="V1043" s="273"/>
      <c r="W1043" s="273"/>
      <c r="X1043" s="273"/>
      <c r="Y1043" s="273"/>
      <c r="Z1043" s="273"/>
      <c r="AA1043" s="273"/>
      <c r="AB1043" s="273"/>
      <c r="AC1043" s="273"/>
      <c r="AD1043" s="273"/>
      <c r="AE1043" s="273"/>
      <c r="AF1043" s="273"/>
      <c r="AG1043" s="273"/>
      <c r="AH1043" s="273"/>
      <c r="AI1043" s="273"/>
      <c r="AJ1043" s="273"/>
      <c r="AK1043" s="273"/>
      <c r="AL1043" s="273"/>
      <c r="AM1043" s="273"/>
      <c r="AN1043" s="273"/>
      <c r="AO1043" s="273"/>
      <c r="AP1043" s="273"/>
      <c r="AQ1043" s="273"/>
      <c r="AR1043" s="273"/>
      <c r="AS1043" s="273"/>
      <c r="AT1043" s="273"/>
      <c r="AU1043" s="273"/>
      <c r="AV1043" s="273"/>
      <c r="AW1043" s="273"/>
      <c r="AX1043" s="273"/>
      <c r="AY1043" s="273"/>
      <c r="AZ1043" s="273"/>
      <c r="BA1043" s="273"/>
      <c r="BB1043" s="273"/>
      <c r="BC1043" s="273"/>
      <c r="BD1043" s="273"/>
      <c r="BE1043" s="273"/>
      <c r="BF1043" s="273"/>
      <c r="BG1043" s="273"/>
      <c r="BH1043" s="273"/>
      <c r="BI1043" s="273"/>
      <c r="BJ1043" s="273"/>
      <c r="BK1043" s="273"/>
      <c r="BL1043" s="273"/>
      <c r="BM1043" s="273"/>
      <c r="BN1043" s="273"/>
      <c r="BO1043" s="273"/>
      <c r="BP1043" s="273"/>
      <c r="BQ1043" s="273"/>
      <c r="BR1043" s="273"/>
      <c r="BS1043" s="273"/>
      <c r="BT1043" s="273"/>
      <c r="BU1043" s="273"/>
      <c r="BV1043" s="273"/>
      <c r="BW1043" s="273"/>
      <c r="BX1043" s="273"/>
      <c r="BY1043" s="273"/>
      <c r="BZ1043" s="273"/>
      <c r="CA1043" s="273"/>
      <c r="CB1043" s="273"/>
      <c r="CC1043" s="273"/>
      <c r="CD1043" s="273"/>
      <c r="CE1043" s="273"/>
      <c r="CF1043" s="273"/>
      <c r="CG1043" s="273"/>
      <c r="CH1043" s="273"/>
      <c r="CI1043" s="273"/>
      <c r="CJ1043" s="273"/>
      <c r="CK1043" s="273"/>
      <c r="CL1043" s="273"/>
      <c r="CM1043" s="273"/>
      <c r="CN1043" s="273"/>
      <c r="CO1043" s="273"/>
      <c r="CP1043" s="273"/>
      <c r="CQ1043" s="273"/>
      <c r="CR1043" s="273"/>
      <c r="CS1043" s="273"/>
      <c r="CT1043" s="273"/>
      <c r="CU1043" s="273"/>
      <c r="CV1043" s="273"/>
      <c r="CW1043" s="273"/>
      <c r="CX1043" s="273"/>
      <c r="CY1043" s="273"/>
      <c r="CZ1043" s="273"/>
      <c r="DA1043" s="273"/>
      <c r="DB1043" s="273"/>
      <c r="DC1043" s="273"/>
      <c r="DD1043" s="273"/>
    </row>
    <row r="1044" spans="1:108" s="136" customFormat="1" ht="22.5" customHeight="1">
      <c r="A1044" s="43">
        <v>179</v>
      </c>
      <c r="B1044" s="136">
        <v>3</v>
      </c>
      <c r="C1044" s="136" t="s">
        <v>7523</v>
      </c>
      <c r="D1044" s="136" t="s">
        <v>7524</v>
      </c>
      <c r="E1044" s="136" t="s">
        <v>7525</v>
      </c>
      <c r="F1044" s="299" t="s">
        <v>7526</v>
      </c>
      <c r="G1044" s="43" t="s">
        <v>34</v>
      </c>
      <c r="H1044" s="354">
        <v>8788</v>
      </c>
      <c r="I1044" s="355">
        <v>0</v>
      </c>
      <c r="J1044" s="160">
        <v>0</v>
      </c>
      <c r="K1044" s="299" t="s">
        <v>6848</v>
      </c>
      <c r="L1044" s="299" t="s">
        <v>7527</v>
      </c>
      <c r="N1044" s="273"/>
      <c r="O1044" s="273"/>
      <c r="P1044" s="273"/>
      <c r="Q1044" s="273"/>
      <c r="R1044" s="273"/>
      <c r="S1044" s="273"/>
      <c r="T1044" s="273"/>
      <c r="U1044" s="273"/>
      <c r="V1044" s="273"/>
      <c r="W1044" s="273"/>
      <c r="X1044" s="273"/>
      <c r="Y1044" s="273"/>
      <c r="Z1044" s="273"/>
      <c r="AA1044" s="273"/>
      <c r="AB1044" s="273"/>
      <c r="AC1044" s="273"/>
      <c r="AD1044" s="273"/>
      <c r="AE1044" s="273"/>
      <c r="AF1044" s="273"/>
      <c r="AG1044" s="273"/>
      <c r="AH1044" s="273"/>
      <c r="AI1044" s="273"/>
      <c r="AJ1044" s="273"/>
      <c r="AK1044" s="273"/>
      <c r="AL1044" s="273"/>
      <c r="AM1044" s="273"/>
      <c r="AN1044" s="273"/>
      <c r="AO1044" s="273"/>
      <c r="AP1044" s="273"/>
      <c r="AQ1044" s="273"/>
      <c r="AR1044" s="273"/>
      <c r="AS1044" s="273"/>
      <c r="AT1044" s="273"/>
      <c r="AU1044" s="273"/>
      <c r="AV1044" s="273"/>
      <c r="AW1044" s="273"/>
      <c r="AX1044" s="273"/>
      <c r="AY1044" s="273"/>
      <c r="AZ1044" s="273"/>
      <c r="BA1044" s="273"/>
      <c r="BB1044" s="273"/>
      <c r="BC1044" s="273"/>
      <c r="BD1044" s="273"/>
      <c r="BE1044" s="273"/>
      <c r="BF1044" s="273"/>
      <c r="BG1044" s="273"/>
      <c r="BH1044" s="273"/>
      <c r="BI1044" s="273"/>
      <c r="BJ1044" s="273"/>
      <c r="BK1044" s="273"/>
      <c r="BL1044" s="273"/>
      <c r="BM1044" s="273"/>
      <c r="BN1044" s="273"/>
      <c r="BO1044" s="273"/>
      <c r="BP1044" s="273"/>
      <c r="BQ1044" s="273"/>
      <c r="BR1044" s="273"/>
      <c r="BS1044" s="273"/>
      <c r="BT1044" s="273"/>
      <c r="BU1044" s="273"/>
      <c r="BV1044" s="273"/>
      <c r="BW1044" s="273"/>
      <c r="BX1044" s="273"/>
      <c r="BY1044" s="273"/>
      <c r="BZ1044" s="273"/>
      <c r="CA1044" s="273"/>
      <c r="CB1044" s="273"/>
      <c r="CC1044" s="273"/>
      <c r="CD1044" s="273"/>
      <c r="CE1044" s="273"/>
      <c r="CF1044" s="273"/>
      <c r="CG1044" s="273"/>
      <c r="CH1044" s="273"/>
      <c r="CI1044" s="273"/>
      <c r="CJ1044" s="273"/>
      <c r="CK1044" s="273"/>
      <c r="CL1044" s="273"/>
      <c r="CM1044" s="273"/>
      <c r="CN1044" s="273"/>
      <c r="CO1044" s="273"/>
      <c r="CP1044" s="273"/>
      <c r="CQ1044" s="273"/>
      <c r="CR1044" s="273"/>
      <c r="CS1044" s="273"/>
      <c r="CT1044" s="273"/>
      <c r="CU1044" s="273"/>
      <c r="CV1044" s="273"/>
      <c r="CW1044" s="273"/>
      <c r="CX1044" s="273"/>
      <c r="CY1044" s="273"/>
      <c r="CZ1044" s="273"/>
      <c r="DA1044" s="273"/>
      <c r="DB1044" s="273"/>
      <c r="DC1044" s="273"/>
      <c r="DD1044" s="273"/>
    </row>
    <row r="1045" spans="1:108" s="160" customFormat="1" ht="22.5" customHeight="1">
      <c r="A1045" s="43">
        <v>180</v>
      </c>
      <c r="B1045" s="136">
        <v>4</v>
      </c>
      <c r="C1045" s="136" t="s">
        <v>7528</v>
      </c>
      <c r="D1045" s="136" t="s">
        <v>7524</v>
      </c>
      <c r="E1045" s="136" t="s">
        <v>7529</v>
      </c>
      <c r="F1045" s="299" t="s">
        <v>7530</v>
      </c>
      <c r="G1045" s="43" t="s">
        <v>34</v>
      </c>
      <c r="H1045" s="354">
        <v>10050</v>
      </c>
      <c r="I1045" s="355">
        <v>0</v>
      </c>
      <c r="J1045" s="136">
        <v>0</v>
      </c>
      <c r="K1045" s="299" t="s">
        <v>6848</v>
      </c>
      <c r="L1045" s="299" t="s">
        <v>7531</v>
      </c>
      <c r="M1045" s="136"/>
      <c r="N1045" s="273"/>
      <c r="O1045" s="273"/>
      <c r="P1045" s="273"/>
      <c r="Q1045" s="273"/>
      <c r="R1045" s="273"/>
      <c r="S1045" s="273"/>
      <c r="T1045" s="273"/>
      <c r="U1045" s="273"/>
      <c r="V1045" s="273"/>
      <c r="W1045" s="273"/>
      <c r="X1045" s="273"/>
      <c r="Y1045" s="273"/>
      <c r="Z1045" s="273"/>
      <c r="AA1045" s="273"/>
      <c r="AB1045" s="273"/>
      <c r="AC1045" s="273"/>
      <c r="AD1045" s="273"/>
      <c r="AE1045" s="273"/>
      <c r="AF1045" s="273"/>
      <c r="AG1045" s="273"/>
      <c r="AH1045" s="273"/>
      <c r="AI1045" s="273"/>
      <c r="AJ1045" s="273"/>
      <c r="AK1045" s="273"/>
      <c r="AL1045" s="273"/>
      <c r="AM1045" s="273"/>
      <c r="AN1045" s="273"/>
      <c r="AO1045" s="273"/>
      <c r="AP1045" s="273"/>
      <c r="AQ1045" s="273"/>
      <c r="AR1045" s="273"/>
      <c r="AS1045" s="273"/>
      <c r="AT1045" s="273"/>
      <c r="AU1045" s="273"/>
      <c r="AV1045" s="273"/>
      <c r="AW1045" s="273"/>
      <c r="AX1045" s="273"/>
      <c r="AY1045" s="273"/>
      <c r="AZ1045" s="273"/>
      <c r="BA1045" s="273"/>
      <c r="BB1045" s="273"/>
      <c r="BC1045" s="273"/>
      <c r="BD1045" s="273"/>
      <c r="BE1045" s="273"/>
      <c r="BF1045" s="273"/>
      <c r="BG1045" s="273"/>
      <c r="BH1045" s="273"/>
      <c r="BI1045" s="273"/>
      <c r="BJ1045" s="273"/>
      <c r="BK1045" s="273"/>
      <c r="BL1045" s="273"/>
      <c r="BM1045" s="273"/>
      <c r="BN1045" s="273"/>
      <c r="BO1045" s="273"/>
      <c r="BP1045" s="273"/>
      <c r="BQ1045" s="273"/>
      <c r="BR1045" s="273"/>
      <c r="BS1045" s="273"/>
      <c r="BT1045" s="273"/>
      <c r="BU1045" s="273"/>
      <c r="BV1045" s="273"/>
      <c r="BW1045" s="273"/>
      <c r="BX1045" s="273"/>
      <c r="BY1045" s="273"/>
      <c r="BZ1045" s="273"/>
      <c r="CA1045" s="273"/>
      <c r="CB1045" s="273"/>
      <c r="CC1045" s="273"/>
      <c r="CD1045" s="273"/>
      <c r="CE1045" s="273"/>
      <c r="CF1045" s="273"/>
      <c r="CG1045" s="273"/>
      <c r="CH1045" s="273"/>
      <c r="CI1045" s="273"/>
      <c r="CJ1045" s="273"/>
      <c r="CK1045" s="273"/>
      <c r="CL1045" s="273"/>
      <c r="CM1045" s="273"/>
      <c r="CN1045" s="273"/>
      <c r="CO1045" s="273"/>
      <c r="CP1045" s="273"/>
      <c r="CQ1045" s="273"/>
      <c r="CR1045" s="273"/>
      <c r="CS1045" s="273"/>
      <c r="CT1045" s="273"/>
      <c r="CU1045" s="273"/>
      <c r="CV1045" s="273"/>
      <c r="CW1045" s="273"/>
      <c r="CX1045" s="273"/>
      <c r="CY1045" s="273"/>
      <c r="CZ1045" s="273"/>
      <c r="DA1045" s="273"/>
      <c r="DB1045" s="273"/>
      <c r="DC1045" s="273"/>
      <c r="DD1045" s="273"/>
    </row>
    <row r="1046" spans="1:108" s="136" customFormat="1" ht="22.5" customHeight="1">
      <c r="A1046" s="43">
        <v>181</v>
      </c>
      <c r="B1046" s="136">
        <v>5</v>
      </c>
      <c r="C1046" s="136" t="s">
        <v>7532</v>
      </c>
      <c r="D1046" s="136" t="s">
        <v>7515</v>
      </c>
      <c r="E1046" s="136" t="s">
        <v>7533</v>
      </c>
      <c r="F1046" s="299" t="s">
        <v>7534</v>
      </c>
      <c r="G1046" s="43" t="s">
        <v>34</v>
      </c>
      <c r="H1046" s="354">
        <v>56000</v>
      </c>
      <c r="I1046" s="355">
        <v>0</v>
      </c>
      <c r="J1046" s="354">
        <v>0</v>
      </c>
      <c r="K1046" s="299" t="s">
        <v>6848</v>
      </c>
      <c r="L1046" s="299" t="s">
        <v>7535</v>
      </c>
      <c r="N1046" s="273"/>
      <c r="O1046" s="273"/>
      <c r="P1046" s="273"/>
      <c r="Q1046" s="273"/>
      <c r="R1046" s="273"/>
      <c r="S1046" s="273"/>
      <c r="T1046" s="273"/>
      <c r="U1046" s="273"/>
      <c r="V1046" s="273"/>
      <c r="W1046" s="273"/>
      <c r="X1046" s="273"/>
      <c r="Y1046" s="273"/>
      <c r="Z1046" s="273"/>
      <c r="AA1046" s="273"/>
      <c r="AB1046" s="273"/>
      <c r="AC1046" s="273"/>
      <c r="AD1046" s="273"/>
      <c r="AE1046" s="273"/>
      <c r="AF1046" s="273"/>
      <c r="AG1046" s="273"/>
      <c r="AH1046" s="273"/>
      <c r="AI1046" s="273"/>
      <c r="AJ1046" s="273"/>
      <c r="AK1046" s="273"/>
      <c r="AL1046" s="273"/>
      <c r="AM1046" s="273"/>
      <c r="AN1046" s="273"/>
      <c r="AO1046" s="273"/>
      <c r="AP1046" s="273"/>
      <c r="AQ1046" s="273"/>
      <c r="AR1046" s="273"/>
      <c r="AS1046" s="273"/>
      <c r="AT1046" s="273"/>
      <c r="AU1046" s="273"/>
      <c r="AV1046" s="273"/>
      <c r="AW1046" s="273"/>
      <c r="AX1046" s="273"/>
      <c r="AY1046" s="273"/>
      <c r="AZ1046" s="273"/>
      <c r="BA1046" s="273"/>
      <c r="BB1046" s="273"/>
      <c r="BC1046" s="273"/>
      <c r="BD1046" s="273"/>
      <c r="BE1046" s="273"/>
      <c r="BF1046" s="273"/>
      <c r="BG1046" s="273"/>
      <c r="BH1046" s="273"/>
      <c r="BI1046" s="273"/>
      <c r="BJ1046" s="273"/>
      <c r="BK1046" s="273"/>
      <c r="BL1046" s="273"/>
      <c r="BM1046" s="273"/>
      <c r="BN1046" s="273"/>
      <c r="BO1046" s="273"/>
      <c r="BP1046" s="273"/>
      <c r="BQ1046" s="273"/>
      <c r="BR1046" s="273"/>
      <c r="BS1046" s="273"/>
      <c r="BT1046" s="273"/>
      <c r="BU1046" s="273"/>
      <c r="BV1046" s="273"/>
      <c r="BW1046" s="273"/>
      <c r="BX1046" s="273"/>
      <c r="BY1046" s="273"/>
      <c r="BZ1046" s="273"/>
      <c r="CA1046" s="273"/>
      <c r="CB1046" s="273"/>
      <c r="CC1046" s="273"/>
      <c r="CD1046" s="273"/>
      <c r="CE1046" s="273"/>
      <c r="CF1046" s="273"/>
      <c r="CG1046" s="273"/>
      <c r="CH1046" s="273"/>
      <c r="CI1046" s="273"/>
      <c r="CJ1046" s="273"/>
      <c r="CK1046" s="273"/>
      <c r="CL1046" s="273"/>
      <c r="CM1046" s="273"/>
      <c r="CN1046" s="273"/>
      <c r="CO1046" s="273"/>
      <c r="CP1046" s="273"/>
      <c r="CQ1046" s="273"/>
      <c r="CR1046" s="273"/>
      <c r="CS1046" s="273"/>
      <c r="CT1046" s="273"/>
      <c r="CU1046" s="273"/>
      <c r="CV1046" s="273"/>
      <c r="CW1046" s="273"/>
      <c r="CX1046" s="273"/>
      <c r="CY1046" s="273"/>
      <c r="CZ1046" s="273"/>
      <c r="DA1046" s="273"/>
      <c r="DB1046" s="273"/>
      <c r="DC1046" s="273"/>
      <c r="DD1046" s="273"/>
    </row>
    <row r="1047" spans="1:108" s="136" customFormat="1" ht="22.5" customHeight="1">
      <c r="A1047" s="43">
        <v>182</v>
      </c>
      <c r="B1047" s="136">
        <v>6</v>
      </c>
      <c r="C1047" s="136" t="s">
        <v>7536</v>
      </c>
      <c r="D1047" s="136" t="s">
        <v>7524</v>
      </c>
      <c r="E1047" s="136" t="s">
        <v>7537</v>
      </c>
      <c r="F1047" s="299" t="s">
        <v>7538</v>
      </c>
      <c r="G1047" s="43" t="s">
        <v>34</v>
      </c>
      <c r="H1047" s="354">
        <v>6050</v>
      </c>
      <c r="I1047" s="355">
        <v>0</v>
      </c>
      <c r="J1047" s="136">
        <v>0</v>
      </c>
      <c r="K1047" s="299" t="s">
        <v>6848</v>
      </c>
      <c r="L1047" s="299" t="s">
        <v>7539</v>
      </c>
      <c r="N1047" s="273"/>
      <c r="O1047" s="273"/>
      <c r="P1047" s="273"/>
      <c r="Q1047" s="273"/>
      <c r="R1047" s="273"/>
      <c r="S1047" s="273"/>
      <c r="T1047" s="273"/>
      <c r="U1047" s="273"/>
      <c r="V1047" s="273"/>
      <c r="W1047" s="273"/>
      <c r="X1047" s="273"/>
      <c r="Y1047" s="273"/>
      <c r="Z1047" s="273"/>
      <c r="AA1047" s="273"/>
      <c r="AB1047" s="273"/>
      <c r="AC1047" s="273"/>
      <c r="AD1047" s="273"/>
      <c r="AE1047" s="273"/>
      <c r="AF1047" s="273"/>
      <c r="AG1047" s="273"/>
      <c r="AH1047" s="273"/>
      <c r="AI1047" s="273"/>
      <c r="AJ1047" s="273"/>
      <c r="AK1047" s="273"/>
      <c r="AL1047" s="273"/>
      <c r="AM1047" s="273"/>
      <c r="AN1047" s="273"/>
      <c r="AO1047" s="273"/>
      <c r="AP1047" s="273"/>
      <c r="AQ1047" s="273"/>
      <c r="AR1047" s="273"/>
      <c r="AS1047" s="273"/>
      <c r="AT1047" s="273"/>
      <c r="AU1047" s="273"/>
      <c r="AV1047" s="273"/>
      <c r="AW1047" s="273"/>
      <c r="AX1047" s="273"/>
      <c r="AY1047" s="273"/>
      <c r="AZ1047" s="273"/>
      <c r="BA1047" s="273"/>
      <c r="BB1047" s="273"/>
      <c r="BC1047" s="273"/>
      <c r="BD1047" s="273"/>
      <c r="BE1047" s="273"/>
      <c r="BF1047" s="273"/>
      <c r="BG1047" s="273"/>
      <c r="BH1047" s="273"/>
      <c r="BI1047" s="273"/>
      <c r="BJ1047" s="273"/>
      <c r="BK1047" s="273"/>
      <c r="BL1047" s="273"/>
      <c r="BM1047" s="273"/>
      <c r="BN1047" s="273"/>
      <c r="BO1047" s="273"/>
      <c r="BP1047" s="273"/>
      <c r="BQ1047" s="273"/>
      <c r="BR1047" s="273"/>
      <c r="BS1047" s="273"/>
      <c r="BT1047" s="273"/>
      <c r="BU1047" s="273"/>
      <c r="BV1047" s="273"/>
      <c r="BW1047" s="273"/>
      <c r="BX1047" s="273"/>
      <c r="BY1047" s="273"/>
      <c r="BZ1047" s="273"/>
      <c r="CA1047" s="273"/>
      <c r="CB1047" s="273"/>
      <c r="CC1047" s="273"/>
      <c r="CD1047" s="273"/>
      <c r="CE1047" s="273"/>
      <c r="CF1047" s="273"/>
      <c r="CG1047" s="273"/>
      <c r="CH1047" s="273"/>
      <c r="CI1047" s="273"/>
      <c r="CJ1047" s="273"/>
      <c r="CK1047" s="273"/>
      <c r="CL1047" s="273"/>
      <c r="CM1047" s="273"/>
      <c r="CN1047" s="273"/>
      <c r="CO1047" s="273"/>
      <c r="CP1047" s="273"/>
      <c r="CQ1047" s="273"/>
      <c r="CR1047" s="273"/>
      <c r="CS1047" s="273"/>
      <c r="CT1047" s="273"/>
      <c r="CU1047" s="273"/>
      <c r="CV1047" s="273"/>
      <c r="CW1047" s="273"/>
      <c r="CX1047" s="273"/>
      <c r="CY1047" s="273"/>
      <c r="CZ1047" s="273"/>
      <c r="DA1047" s="273"/>
      <c r="DB1047" s="273"/>
      <c r="DC1047" s="273"/>
      <c r="DD1047" s="273"/>
    </row>
    <row r="1048" spans="1:108" s="136" customFormat="1" ht="22.5" customHeight="1">
      <c r="A1048" s="43">
        <v>183</v>
      </c>
      <c r="B1048" s="136">
        <v>7</v>
      </c>
      <c r="C1048" s="136" t="s">
        <v>7540</v>
      </c>
      <c r="D1048" s="136" t="s">
        <v>7524</v>
      </c>
      <c r="E1048" s="136" t="s">
        <v>7541</v>
      </c>
      <c r="F1048" s="299" t="s">
        <v>7542</v>
      </c>
      <c r="G1048" s="43" t="s">
        <v>34</v>
      </c>
      <c r="H1048" s="354">
        <v>24897</v>
      </c>
      <c r="I1048" s="355">
        <v>0</v>
      </c>
      <c r="J1048" s="354">
        <v>0</v>
      </c>
      <c r="K1048" s="299" t="s">
        <v>6848</v>
      </c>
      <c r="L1048" s="299" t="s">
        <v>7543</v>
      </c>
      <c r="N1048" s="273"/>
      <c r="O1048" s="273"/>
      <c r="P1048" s="273"/>
      <c r="Q1048" s="273"/>
      <c r="R1048" s="273"/>
      <c r="S1048" s="273"/>
      <c r="T1048" s="273"/>
      <c r="U1048" s="273"/>
      <c r="V1048" s="273"/>
      <c r="W1048" s="273"/>
      <c r="X1048" s="273"/>
      <c r="Y1048" s="273"/>
      <c r="Z1048" s="273"/>
      <c r="AA1048" s="273"/>
      <c r="AB1048" s="273"/>
      <c r="AC1048" s="273"/>
      <c r="AD1048" s="273"/>
      <c r="AE1048" s="273"/>
      <c r="AF1048" s="273"/>
      <c r="AG1048" s="273"/>
      <c r="AH1048" s="273"/>
      <c r="AI1048" s="273"/>
      <c r="AJ1048" s="273"/>
      <c r="AK1048" s="273"/>
      <c r="AL1048" s="273"/>
      <c r="AM1048" s="273"/>
      <c r="AN1048" s="273"/>
      <c r="AO1048" s="273"/>
      <c r="AP1048" s="273"/>
      <c r="AQ1048" s="273"/>
      <c r="AR1048" s="273"/>
      <c r="AS1048" s="273"/>
      <c r="AT1048" s="273"/>
      <c r="AU1048" s="273"/>
      <c r="AV1048" s="273"/>
      <c r="AW1048" s="273"/>
      <c r="AX1048" s="273"/>
      <c r="AY1048" s="273"/>
      <c r="AZ1048" s="273"/>
      <c r="BA1048" s="273"/>
      <c r="BB1048" s="273"/>
      <c r="BC1048" s="273"/>
      <c r="BD1048" s="273"/>
      <c r="BE1048" s="273"/>
      <c r="BF1048" s="273"/>
      <c r="BG1048" s="273"/>
      <c r="BH1048" s="273"/>
      <c r="BI1048" s="273"/>
      <c r="BJ1048" s="273"/>
      <c r="BK1048" s="273"/>
      <c r="BL1048" s="273"/>
      <c r="BM1048" s="273"/>
      <c r="BN1048" s="273"/>
      <c r="BO1048" s="273"/>
      <c r="BP1048" s="273"/>
      <c r="BQ1048" s="273"/>
      <c r="BR1048" s="273"/>
      <c r="BS1048" s="273"/>
      <c r="BT1048" s="273"/>
      <c r="BU1048" s="273"/>
      <c r="BV1048" s="273"/>
      <c r="BW1048" s="273"/>
      <c r="BX1048" s="273"/>
      <c r="BY1048" s="273"/>
      <c r="BZ1048" s="273"/>
      <c r="CA1048" s="273"/>
      <c r="CB1048" s="273"/>
      <c r="CC1048" s="273"/>
      <c r="CD1048" s="273"/>
      <c r="CE1048" s="273"/>
      <c r="CF1048" s="273"/>
      <c r="CG1048" s="273"/>
      <c r="CH1048" s="273"/>
      <c r="CI1048" s="273"/>
      <c r="CJ1048" s="273"/>
      <c r="CK1048" s="273"/>
      <c r="CL1048" s="273"/>
      <c r="CM1048" s="273"/>
      <c r="CN1048" s="273"/>
      <c r="CO1048" s="273"/>
      <c r="CP1048" s="273"/>
      <c r="CQ1048" s="273"/>
      <c r="CR1048" s="273"/>
      <c r="CS1048" s="273"/>
      <c r="CT1048" s="273"/>
      <c r="CU1048" s="273"/>
      <c r="CV1048" s="273"/>
      <c r="CW1048" s="273"/>
      <c r="CX1048" s="273"/>
      <c r="CY1048" s="273"/>
      <c r="CZ1048" s="273"/>
      <c r="DA1048" s="273"/>
      <c r="DB1048" s="273"/>
      <c r="DC1048" s="273"/>
      <c r="DD1048" s="273"/>
    </row>
    <row r="1049" spans="1:108" s="136" customFormat="1" ht="22.5" customHeight="1">
      <c r="A1049" s="43">
        <v>184</v>
      </c>
      <c r="B1049" s="136">
        <v>8</v>
      </c>
      <c r="C1049" s="380" t="s">
        <v>7544</v>
      </c>
      <c r="D1049" s="136" t="s">
        <v>7545</v>
      </c>
      <c r="E1049" s="136" t="s">
        <v>7546</v>
      </c>
      <c r="F1049" s="299" t="s">
        <v>7547</v>
      </c>
      <c r="G1049" s="43" t="s">
        <v>34</v>
      </c>
      <c r="H1049" s="354">
        <v>2840</v>
      </c>
      <c r="I1049" s="355">
        <v>0</v>
      </c>
      <c r="J1049" s="354">
        <v>0</v>
      </c>
      <c r="K1049" s="299" t="s">
        <v>6848</v>
      </c>
      <c r="L1049" s="299" t="s">
        <v>7548</v>
      </c>
      <c r="N1049" s="273"/>
      <c r="O1049" s="273"/>
      <c r="P1049" s="273"/>
      <c r="Q1049" s="273"/>
      <c r="R1049" s="273"/>
      <c r="S1049" s="273"/>
      <c r="T1049" s="273"/>
      <c r="U1049" s="273"/>
      <c r="V1049" s="273"/>
      <c r="W1049" s="273"/>
      <c r="X1049" s="273"/>
      <c r="Y1049" s="273"/>
      <c r="Z1049" s="273"/>
      <c r="AA1049" s="273"/>
      <c r="AB1049" s="273"/>
      <c r="AC1049" s="273"/>
      <c r="AD1049" s="273"/>
      <c r="AE1049" s="273"/>
      <c r="AF1049" s="273"/>
      <c r="AG1049" s="273"/>
      <c r="AH1049" s="273"/>
      <c r="AI1049" s="273"/>
      <c r="AJ1049" s="273"/>
      <c r="AK1049" s="273"/>
      <c r="AL1049" s="273"/>
      <c r="AM1049" s="273"/>
      <c r="AN1049" s="273"/>
      <c r="AO1049" s="273"/>
      <c r="AP1049" s="273"/>
      <c r="AQ1049" s="273"/>
      <c r="AR1049" s="273"/>
      <c r="AS1049" s="273"/>
      <c r="AT1049" s="273"/>
      <c r="AU1049" s="273"/>
      <c r="AV1049" s="273"/>
      <c r="AW1049" s="273"/>
      <c r="AX1049" s="273"/>
      <c r="AY1049" s="273"/>
      <c r="AZ1049" s="273"/>
      <c r="BA1049" s="273"/>
      <c r="BB1049" s="273"/>
      <c r="BC1049" s="273"/>
      <c r="BD1049" s="273"/>
      <c r="BE1049" s="273"/>
      <c r="BF1049" s="273"/>
      <c r="BG1049" s="273"/>
      <c r="BH1049" s="273"/>
      <c r="BI1049" s="273"/>
      <c r="BJ1049" s="273"/>
      <c r="BK1049" s="273"/>
      <c r="BL1049" s="273"/>
      <c r="BM1049" s="273"/>
      <c r="BN1049" s="273"/>
      <c r="BO1049" s="273"/>
      <c r="BP1049" s="273"/>
      <c r="BQ1049" s="273"/>
      <c r="BR1049" s="273"/>
      <c r="BS1049" s="273"/>
      <c r="BT1049" s="273"/>
      <c r="BU1049" s="273"/>
      <c r="BV1049" s="273"/>
      <c r="BW1049" s="273"/>
      <c r="BX1049" s="273"/>
      <c r="BY1049" s="273"/>
      <c r="BZ1049" s="273"/>
      <c r="CA1049" s="273"/>
      <c r="CB1049" s="273"/>
      <c r="CC1049" s="273"/>
      <c r="CD1049" s="273"/>
      <c r="CE1049" s="273"/>
      <c r="CF1049" s="273"/>
      <c r="CG1049" s="273"/>
      <c r="CH1049" s="273"/>
      <c r="CI1049" s="273"/>
      <c r="CJ1049" s="273"/>
      <c r="CK1049" s="273"/>
      <c r="CL1049" s="273"/>
      <c r="CM1049" s="273"/>
      <c r="CN1049" s="273"/>
      <c r="CO1049" s="273"/>
      <c r="CP1049" s="273"/>
      <c r="CQ1049" s="273"/>
      <c r="CR1049" s="273"/>
      <c r="CS1049" s="273"/>
      <c r="CT1049" s="273"/>
      <c r="CU1049" s="273"/>
      <c r="CV1049" s="273"/>
      <c r="CW1049" s="273"/>
      <c r="CX1049" s="273"/>
      <c r="CY1049" s="273"/>
      <c r="CZ1049" s="273"/>
      <c r="DA1049" s="273"/>
      <c r="DB1049" s="273"/>
      <c r="DC1049" s="273"/>
      <c r="DD1049" s="273"/>
    </row>
    <row r="1050" spans="1:108" s="136" customFormat="1" ht="22.5" customHeight="1">
      <c r="A1050" s="43">
        <v>185</v>
      </c>
      <c r="B1050" s="136">
        <v>9</v>
      </c>
      <c r="C1050" s="136" t="s">
        <v>7549</v>
      </c>
      <c r="D1050" s="136" t="s">
        <v>7524</v>
      </c>
      <c r="E1050" s="136" t="s">
        <v>7550</v>
      </c>
      <c r="F1050" s="299" t="s">
        <v>7551</v>
      </c>
      <c r="G1050" s="43" t="s">
        <v>34</v>
      </c>
      <c r="H1050" s="354">
        <v>2155</v>
      </c>
      <c r="I1050" s="355">
        <v>0</v>
      </c>
      <c r="J1050" s="354">
        <v>0</v>
      </c>
      <c r="K1050" s="299" t="s">
        <v>6848</v>
      </c>
      <c r="L1050" s="299" t="s">
        <v>7552</v>
      </c>
      <c r="N1050" s="273"/>
      <c r="O1050" s="273"/>
      <c r="P1050" s="273"/>
      <c r="Q1050" s="273"/>
      <c r="R1050" s="273"/>
      <c r="S1050" s="273"/>
      <c r="T1050" s="273"/>
      <c r="U1050" s="273"/>
      <c r="V1050" s="273"/>
      <c r="W1050" s="273"/>
      <c r="X1050" s="273"/>
      <c r="Y1050" s="273"/>
      <c r="Z1050" s="273"/>
      <c r="AA1050" s="273"/>
      <c r="AB1050" s="273"/>
      <c r="AC1050" s="273"/>
      <c r="AD1050" s="273"/>
      <c r="AE1050" s="273"/>
      <c r="AF1050" s="273"/>
      <c r="AG1050" s="273"/>
      <c r="AH1050" s="273"/>
      <c r="AI1050" s="273"/>
      <c r="AJ1050" s="273"/>
      <c r="AK1050" s="273"/>
      <c r="AL1050" s="273"/>
      <c r="AM1050" s="273"/>
      <c r="AN1050" s="273"/>
      <c r="AO1050" s="273"/>
      <c r="AP1050" s="273"/>
      <c r="AQ1050" s="273"/>
      <c r="AR1050" s="273"/>
      <c r="AS1050" s="273"/>
      <c r="AT1050" s="273"/>
      <c r="AU1050" s="273"/>
      <c r="AV1050" s="273"/>
      <c r="AW1050" s="273"/>
      <c r="AX1050" s="273"/>
      <c r="AY1050" s="273"/>
      <c r="AZ1050" s="273"/>
      <c r="BA1050" s="273"/>
      <c r="BB1050" s="273"/>
      <c r="BC1050" s="273"/>
      <c r="BD1050" s="273"/>
      <c r="BE1050" s="273"/>
      <c r="BF1050" s="273"/>
      <c r="BG1050" s="273"/>
      <c r="BH1050" s="273"/>
      <c r="BI1050" s="273"/>
      <c r="BJ1050" s="273"/>
      <c r="BK1050" s="273"/>
      <c r="BL1050" s="273"/>
      <c r="BM1050" s="273"/>
      <c r="BN1050" s="273"/>
      <c r="BO1050" s="273"/>
      <c r="BP1050" s="273"/>
      <c r="BQ1050" s="273"/>
      <c r="BR1050" s="273"/>
      <c r="BS1050" s="273"/>
      <c r="BT1050" s="273"/>
      <c r="BU1050" s="273"/>
      <c r="BV1050" s="273"/>
      <c r="BW1050" s="273"/>
      <c r="BX1050" s="273"/>
      <c r="BY1050" s="273"/>
      <c r="BZ1050" s="273"/>
      <c r="CA1050" s="273"/>
      <c r="CB1050" s="273"/>
      <c r="CC1050" s="273"/>
      <c r="CD1050" s="273"/>
      <c r="CE1050" s="273"/>
      <c r="CF1050" s="273"/>
      <c r="CG1050" s="273"/>
      <c r="CH1050" s="273"/>
      <c r="CI1050" s="273"/>
      <c r="CJ1050" s="273"/>
      <c r="CK1050" s="273"/>
      <c r="CL1050" s="273"/>
      <c r="CM1050" s="273"/>
      <c r="CN1050" s="273"/>
      <c r="CO1050" s="273"/>
      <c r="CP1050" s="273"/>
      <c r="CQ1050" s="273"/>
      <c r="CR1050" s="273"/>
      <c r="CS1050" s="273"/>
      <c r="CT1050" s="273"/>
      <c r="CU1050" s="273"/>
      <c r="CV1050" s="273"/>
      <c r="CW1050" s="273"/>
      <c r="CX1050" s="273"/>
      <c r="CY1050" s="273"/>
      <c r="CZ1050" s="273"/>
      <c r="DA1050" s="273"/>
      <c r="DB1050" s="273"/>
      <c r="DC1050" s="273"/>
      <c r="DD1050" s="273"/>
    </row>
    <row r="1051" spans="1:108" s="136" customFormat="1" ht="22.5" customHeight="1">
      <c r="A1051" s="43">
        <v>186</v>
      </c>
      <c r="B1051" s="136">
        <v>10</v>
      </c>
      <c r="C1051" s="136" t="s">
        <v>7553</v>
      </c>
      <c r="D1051" s="136" t="s">
        <v>7524</v>
      </c>
      <c r="E1051" s="136" t="s">
        <v>7554</v>
      </c>
      <c r="F1051" s="299" t="s">
        <v>7555</v>
      </c>
      <c r="G1051" s="43" t="s">
        <v>34</v>
      </c>
      <c r="H1051" s="354">
        <v>6760</v>
      </c>
      <c r="I1051" s="355">
        <v>0</v>
      </c>
      <c r="J1051" s="136">
        <v>0</v>
      </c>
      <c r="K1051" s="299" t="s">
        <v>6848</v>
      </c>
      <c r="L1051" s="299" t="s">
        <v>7556</v>
      </c>
      <c r="N1051" s="273"/>
      <c r="O1051" s="273"/>
      <c r="P1051" s="273"/>
      <c r="Q1051" s="273"/>
      <c r="R1051" s="273"/>
      <c r="S1051" s="273"/>
      <c r="T1051" s="273"/>
      <c r="U1051" s="273"/>
      <c r="V1051" s="273"/>
      <c r="W1051" s="273"/>
      <c r="X1051" s="273"/>
      <c r="Y1051" s="273"/>
      <c r="Z1051" s="273"/>
      <c r="AA1051" s="273"/>
      <c r="AB1051" s="273"/>
      <c r="AC1051" s="273"/>
      <c r="AD1051" s="273"/>
      <c r="AE1051" s="273"/>
      <c r="AF1051" s="273"/>
      <c r="AG1051" s="273"/>
      <c r="AH1051" s="273"/>
      <c r="AI1051" s="273"/>
      <c r="AJ1051" s="273"/>
      <c r="AK1051" s="273"/>
      <c r="AL1051" s="273"/>
      <c r="AM1051" s="273"/>
      <c r="AN1051" s="273"/>
      <c r="AO1051" s="273"/>
      <c r="AP1051" s="273"/>
      <c r="AQ1051" s="273"/>
      <c r="AR1051" s="273"/>
      <c r="AS1051" s="273"/>
      <c r="AT1051" s="273"/>
      <c r="AU1051" s="273"/>
      <c r="AV1051" s="273"/>
      <c r="AW1051" s="273"/>
      <c r="AX1051" s="273"/>
      <c r="AY1051" s="273"/>
      <c r="AZ1051" s="273"/>
      <c r="BA1051" s="273"/>
      <c r="BB1051" s="273"/>
      <c r="BC1051" s="273"/>
      <c r="BD1051" s="273"/>
      <c r="BE1051" s="273"/>
      <c r="BF1051" s="273"/>
      <c r="BG1051" s="273"/>
      <c r="BH1051" s="273"/>
      <c r="BI1051" s="273"/>
      <c r="BJ1051" s="273"/>
      <c r="BK1051" s="273"/>
      <c r="BL1051" s="273"/>
      <c r="BM1051" s="273"/>
      <c r="BN1051" s="273"/>
      <c r="BO1051" s="273"/>
      <c r="BP1051" s="273"/>
      <c r="BQ1051" s="273"/>
      <c r="BR1051" s="273"/>
      <c r="BS1051" s="273"/>
      <c r="BT1051" s="273"/>
      <c r="BU1051" s="273"/>
      <c r="BV1051" s="273"/>
      <c r="BW1051" s="273"/>
      <c r="BX1051" s="273"/>
      <c r="BY1051" s="273"/>
      <c r="BZ1051" s="273"/>
      <c r="CA1051" s="273"/>
      <c r="CB1051" s="273"/>
      <c r="CC1051" s="273"/>
      <c r="CD1051" s="273"/>
      <c r="CE1051" s="273"/>
      <c r="CF1051" s="273"/>
      <c r="CG1051" s="273"/>
      <c r="CH1051" s="273"/>
      <c r="CI1051" s="273"/>
      <c r="CJ1051" s="273"/>
      <c r="CK1051" s="273"/>
      <c r="CL1051" s="273"/>
      <c r="CM1051" s="273"/>
      <c r="CN1051" s="273"/>
      <c r="CO1051" s="273"/>
      <c r="CP1051" s="273"/>
      <c r="CQ1051" s="273"/>
      <c r="CR1051" s="273"/>
      <c r="CS1051" s="273"/>
      <c r="CT1051" s="273"/>
      <c r="CU1051" s="273"/>
      <c r="CV1051" s="273"/>
      <c r="CW1051" s="273"/>
      <c r="CX1051" s="273"/>
      <c r="CY1051" s="273"/>
      <c r="CZ1051" s="273"/>
      <c r="DA1051" s="273"/>
      <c r="DB1051" s="273"/>
      <c r="DC1051" s="273"/>
      <c r="DD1051" s="273"/>
    </row>
    <row r="1052" spans="1:108" s="136" customFormat="1" ht="22.5" customHeight="1">
      <c r="A1052" s="43">
        <v>187</v>
      </c>
      <c r="B1052" s="136">
        <v>11</v>
      </c>
      <c r="C1052" s="180" t="s">
        <v>7557</v>
      </c>
      <c r="D1052" s="180" t="s">
        <v>7558</v>
      </c>
      <c r="E1052" s="180" t="s">
        <v>7559</v>
      </c>
      <c r="F1052" s="299" t="s">
        <v>7560</v>
      </c>
      <c r="G1052" s="43" t="s">
        <v>34</v>
      </c>
      <c r="H1052" s="354">
        <v>20000</v>
      </c>
      <c r="I1052" s="136">
        <v>0</v>
      </c>
      <c r="J1052" s="136">
        <v>0</v>
      </c>
      <c r="K1052" s="328">
        <v>42428</v>
      </c>
      <c r="L1052" s="299" t="s">
        <v>7561</v>
      </c>
      <c r="N1052" s="273"/>
      <c r="O1052" s="273"/>
      <c r="P1052" s="273"/>
      <c r="Q1052" s="273"/>
      <c r="R1052" s="273"/>
      <c r="S1052" s="273"/>
      <c r="T1052" s="273"/>
      <c r="U1052" s="273"/>
      <c r="V1052" s="273"/>
      <c r="W1052" s="273"/>
      <c r="X1052" s="273"/>
      <c r="Y1052" s="273"/>
      <c r="Z1052" s="273"/>
      <c r="AA1052" s="273"/>
      <c r="AB1052" s="273"/>
      <c r="AC1052" s="273"/>
      <c r="AD1052" s="273"/>
      <c r="AE1052" s="273"/>
      <c r="AF1052" s="273"/>
      <c r="AG1052" s="273"/>
      <c r="AH1052" s="273"/>
      <c r="AI1052" s="273"/>
      <c r="AJ1052" s="273"/>
      <c r="AK1052" s="273"/>
      <c r="AL1052" s="273"/>
      <c r="AM1052" s="273"/>
      <c r="AN1052" s="273"/>
      <c r="AO1052" s="273"/>
      <c r="AP1052" s="273"/>
      <c r="AQ1052" s="273"/>
      <c r="AR1052" s="273"/>
      <c r="AS1052" s="273"/>
      <c r="AT1052" s="273"/>
      <c r="AU1052" s="273"/>
      <c r="AV1052" s="273"/>
      <c r="AW1052" s="273"/>
      <c r="AX1052" s="273"/>
      <c r="AY1052" s="273"/>
      <c r="AZ1052" s="273"/>
      <c r="BA1052" s="273"/>
      <c r="BB1052" s="273"/>
      <c r="BC1052" s="273"/>
      <c r="BD1052" s="273"/>
      <c r="BE1052" s="273"/>
      <c r="BF1052" s="273"/>
      <c r="BG1052" s="273"/>
      <c r="BH1052" s="273"/>
      <c r="BI1052" s="273"/>
      <c r="BJ1052" s="273"/>
      <c r="BK1052" s="273"/>
      <c r="BL1052" s="273"/>
      <c r="BM1052" s="273"/>
      <c r="BN1052" s="273"/>
      <c r="BO1052" s="273"/>
      <c r="BP1052" s="273"/>
      <c r="BQ1052" s="273"/>
      <c r="BR1052" s="273"/>
      <c r="BS1052" s="273"/>
      <c r="BT1052" s="273"/>
      <c r="BU1052" s="273"/>
      <c r="BV1052" s="273"/>
      <c r="BW1052" s="273"/>
      <c r="BX1052" s="273"/>
      <c r="BY1052" s="273"/>
      <c r="BZ1052" s="273"/>
      <c r="CA1052" s="273"/>
      <c r="CB1052" s="273"/>
      <c r="CC1052" s="273"/>
      <c r="CD1052" s="273"/>
      <c r="CE1052" s="273"/>
      <c r="CF1052" s="273"/>
      <c r="CG1052" s="273"/>
      <c r="CH1052" s="273"/>
      <c r="CI1052" s="273"/>
      <c r="CJ1052" s="273"/>
      <c r="CK1052" s="273"/>
      <c r="CL1052" s="273"/>
      <c r="CM1052" s="273"/>
      <c r="CN1052" s="273"/>
      <c r="CO1052" s="273"/>
      <c r="CP1052" s="273"/>
      <c r="CQ1052" s="273"/>
      <c r="CR1052" s="273"/>
      <c r="CS1052" s="273"/>
      <c r="CT1052" s="273"/>
      <c r="CU1052" s="273"/>
      <c r="CV1052" s="273"/>
      <c r="CW1052" s="273"/>
      <c r="CX1052" s="273"/>
      <c r="CY1052" s="273"/>
      <c r="CZ1052" s="273"/>
      <c r="DA1052" s="273"/>
      <c r="DB1052" s="273"/>
      <c r="DC1052" s="273"/>
      <c r="DD1052" s="273"/>
    </row>
    <row r="1053" spans="1:108" s="136" customFormat="1" ht="22.5" customHeight="1">
      <c r="A1053" s="43">
        <v>188</v>
      </c>
      <c r="B1053" s="136">
        <v>12</v>
      </c>
      <c r="C1053" s="180" t="s">
        <v>7562</v>
      </c>
      <c r="D1053" s="180" t="s">
        <v>7558</v>
      </c>
      <c r="E1053" s="180" t="s">
        <v>7563</v>
      </c>
      <c r="F1053" s="299" t="s">
        <v>7564</v>
      </c>
      <c r="G1053" s="43" t="s">
        <v>34</v>
      </c>
      <c r="H1053" s="354">
        <v>5000</v>
      </c>
      <c r="I1053" s="136">
        <v>0</v>
      </c>
      <c r="J1053" s="136">
        <v>0</v>
      </c>
      <c r="K1053" s="328">
        <v>42428</v>
      </c>
      <c r="L1053" s="299" t="s">
        <v>7565</v>
      </c>
      <c r="N1053" s="273"/>
      <c r="O1053" s="273"/>
      <c r="P1053" s="273"/>
      <c r="Q1053" s="273"/>
      <c r="R1053" s="273"/>
      <c r="S1053" s="273"/>
      <c r="T1053" s="273"/>
      <c r="U1053" s="273"/>
      <c r="V1053" s="273"/>
      <c r="W1053" s="273"/>
      <c r="X1053" s="273"/>
      <c r="Y1053" s="273"/>
      <c r="Z1053" s="273"/>
      <c r="AA1053" s="273"/>
      <c r="AB1053" s="273"/>
      <c r="AC1053" s="273"/>
      <c r="AD1053" s="273"/>
      <c r="AE1053" s="273"/>
      <c r="AF1053" s="273"/>
      <c r="AG1053" s="273"/>
      <c r="AH1053" s="273"/>
      <c r="AI1053" s="273"/>
      <c r="AJ1053" s="273"/>
      <c r="AK1053" s="273"/>
      <c r="AL1053" s="273"/>
      <c r="AM1053" s="273"/>
      <c r="AN1053" s="273"/>
      <c r="AO1053" s="273"/>
      <c r="AP1053" s="273"/>
      <c r="AQ1053" s="273"/>
      <c r="AR1053" s="273"/>
      <c r="AS1053" s="273"/>
      <c r="AT1053" s="273"/>
      <c r="AU1053" s="273"/>
      <c r="AV1053" s="273"/>
      <c r="AW1053" s="273"/>
      <c r="AX1053" s="273"/>
      <c r="AY1053" s="273"/>
      <c r="AZ1053" s="273"/>
      <c r="BA1053" s="273"/>
      <c r="BB1053" s="273"/>
      <c r="BC1053" s="273"/>
      <c r="BD1053" s="273"/>
      <c r="BE1053" s="273"/>
      <c r="BF1053" s="273"/>
      <c r="BG1053" s="273"/>
      <c r="BH1053" s="273"/>
      <c r="BI1053" s="273"/>
      <c r="BJ1053" s="273"/>
      <c r="BK1053" s="273"/>
      <c r="BL1053" s="273"/>
      <c r="BM1053" s="273"/>
      <c r="BN1053" s="273"/>
      <c r="BO1053" s="273"/>
      <c r="BP1053" s="273"/>
      <c r="BQ1053" s="273"/>
      <c r="BR1053" s="273"/>
      <c r="BS1053" s="273"/>
      <c r="BT1053" s="273"/>
      <c r="BU1053" s="273"/>
      <c r="BV1053" s="273"/>
      <c r="BW1053" s="273"/>
      <c r="BX1053" s="273"/>
      <c r="BY1053" s="273"/>
      <c r="BZ1053" s="273"/>
      <c r="CA1053" s="273"/>
      <c r="CB1053" s="273"/>
      <c r="CC1053" s="273"/>
      <c r="CD1053" s="273"/>
      <c r="CE1053" s="273"/>
      <c r="CF1053" s="273"/>
      <c r="CG1053" s="273"/>
      <c r="CH1053" s="273"/>
      <c r="CI1053" s="273"/>
      <c r="CJ1053" s="273"/>
      <c r="CK1053" s="273"/>
      <c r="CL1053" s="273"/>
      <c r="CM1053" s="273"/>
      <c r="CN1053" s="273"/>
      <c r="CO1053" s="273"/>
      <c r="CP1053" s="273"/>
      <c r="CQ1053" s="273"/>
      <c r="CR1053" s="273"/>
      <c r="CS1053" s="273"/>
      <c r="CT1053" s="273"/>
      <c r="CU1053" s="273"/>
      <c r="CV1053" s="273"/>
      <c r="CW1053" s="273"/>
      <c r="CX1053" s="273"/>
      <c r="CY1053" s="273"/>
      <c r="CZ1053" s="273"/>
      <c r="DA1053" s="273"/>
      <c r="DB1053" s="273"/>
      <c r="DC1053" s="273"/>
      <c r="DD1053" s="273"/>
    </row>
    <row r="1054" spans="1:108" s="136" customFormat="1" ht="22.5" customHeight="1">
      <c r="A1054" s="43">
        <v>189</v>
      </c>
      <c r="B1054" s="136">
        <v>13</v>
      </c>
      <c r="C1054" s="180" t="s">
        <v>7566</v>
      </c>
      <c r="D1054" s="180" t="s">
        <v>7567</v>
      </c>
      <c r="E1054" s="180" t="s">
        <v>7568</v>
      </c>
      <c r="F1054" s="299" t="s">
        <v>7569</v>
      </c>
      <c r="G1054" s="43" t="s">
        <v>34</v>
      </c>
      <c r="H1054" s="354">
        <v>14740</v>
      </c>
      <c r="I1054" s="136">
        <v>0</v>
      </c>
      <c r="J1054" s="136">
        <v>0</v>
      </c>
      <c r="K1054" s="328">
        <v>42500</v>
      </c>
      <c r="L1054" s="299" t="s">
        <v>7570</v>
      </c>
      <c r="N1054" s="273"/>
      <c r="O1054" s="273"/>
      <c r="P1054" s="273"/>
      <c r="Q1054" s="273"/>
      <c r="R1054" s="273"/>
      <c r="S1054" s="273"/>
      <c r="T1054" s="273"/>
      <c r="U1054" s="273"/>
      <c r="V1054" s="273"/>
      <c r="W1054" s="273"/>
      <c r="X1054" s="273"/>
      <c r="Y1054" s="273"/>
      <c r="Z1054" s="273"/>
      <c r="AA1054" s="273"/>
      <c r="AB1054" s="273"/>
      <c r="AC1054" s="273"/>
      <c r="AD1054" s="273"/>
      <c r="AE1054" s="273"/>
      <c r="AF1054" s="273"/>
      <c r="AG1054" s="273"/>
      <c r="AH1054" s="273"/>
      <c r="AI1054" s="273"/>
      <c r="AJ1054" s="273"/>
      <c r="AK1054" s="273"/>
      <c r="AL1054" s="273"/>
      <c r="AM1054" s="273"/>
      <c r="AN1054" s="273"/>
      <c r="AO1054" s="273"/>
      <c r="AP1054" s="273"/>
      <c r="AQ1054" s="273"/>
      <c r="AR1054" s="273"/>
      <c r="AS1054" s="273"/>
      <c r="AT1054" s="273"/>
      <c r="AU1054" s="273"/>
      <c r="AV1054" s="273"/>
      <c r="AW1054" s="273"/>
      <c r="AX1054" s="273"/>
      <c r="AY1054" s="273"/>
      <c r="AZ1054" s="273"/>
      <c r="BA1054" s="273"/>
      <c r="BB1054" s="273"/>
      <c r="BC1054" s="273"/>
      <c r="BD1054" s="273"/>
      <c r="BE1054" s="273"/>
      <c r="BF1054" s="273"/>
      <c r="BG1054" s="273"/>
      <c r="BH1054" s="273"/>
      <c r="BI1054" s="273"/>
      <c r="BJ1054" s="273"/>
      <c r="BK1054" s="273"/>
      <c r="BL1054" s="273"/>
      <c r="BM1054" s="273"/>
      <c r="BN1054" s="273"/>
      <c r="BO1054" s="273"/>
      <c r="BP1054" s="273"/>
      <c r="BQ1054" s="273"/>
      <c r="BR1054" s="273"/>
      <c r="BS1054" s="273"/>
      <c r="BT1054" s="273"/>
      <c r="BU1054" s="273"/>
      <c r="BV1054" s="273"/>
      <c r="BW1054" s="273"/>
      <c r="BX1054" s="273"/>
      <c r="BY1054" s="273"/>
      <c r="BZ1054" s="273"/>
      <c r="CA1054" s="273"/>
      <c r="CB1054" s="273"/>
      <c r="CC1054" s="273"/>
      <c r="CD1054" s="273"/>
      <c r="CE1054" s="273"/>
      <c r="CF1054" s="273"/>
      <c r="CG1054" s="273"/>
      <c r="CH1054" s="273"/>
      <c r="CI1054" s="273"/>
      <c r="CJ1054" s="273"/>
      <c r="CK1054" s="273"/>
      <c r="CL1054" s="273"/>
      <c r="CM1054" s="273"/>
      <c r="CN1054" s="273"/>
      <c r="CO1054" s="273"/>
      <c r="CP1054" s="273"/>
      <c r="CQ1054" s="273"/>
      <c r="CR1054" s="273"/>
      <c r="CS1054" s="273"/>
      <c r="CT1054" s="273"/>
      <c r="CU1054" s="273"/>
      <c r="CV1054" s="273"/>
      <c r="CW1054" s="273"/>
      <c r="CX1054" s="273"/>
      <c r="CY1054" s="273"/>
      <c r="CZ1054" s="273"/>
      <c r="DA1054" s="273"/>
      <c r="DB1054" s="273"/>
      <c r="DC1054" s="273"/>
      <c r="DD1054" s="273"/>
    </row>
    <row r="1055" spans="1:108" s="136" customFormat="1" ht="22.5" customHeight="1">
      <c r="A1055" s="43">
        <v>190</v>
      </c>
      <c r="B1055" s="136">
        <v>14</v>
      </c>
      <c r="C1055" s="180" t="s">
        <v>7571</v>
      </c>
      <c r="D1055" s="180" t="s">
        <v>7567</v>
      </c>
      <c r="E1055" s="180" t="s">
        <v>7559</v>
      </c>
      <c r="F1055" s="299" t="s">
        <v>7572</v>
      </c>
      <c r="G1055" s="43" t="s">
        <v>34</v>
      </c>
      <c r="H1055" s="354">
        <v>20050</v>
      </c>
      <c r="I1055" s="136">
        <v>0</v>
      </c>
      <c r="J1055" s="136">
        <v>0</v>
      </c>
      <c r="K1055" s="328">
        <v>42500</v>
      </c>
      <c r="L1055" s="299" t="s">
        <v>7573</v>
      </c>
      <c r="N1055" s="273"/>
      <c r="O1055" s="273"/>
      <c r="P1055" s="273"/>
      <c r="Q1055" s="273"/>
      <c r="R1055" s="273"/>
      <c r="S1055" s="273"/>
      <c r="T1055" s="273"/>
      <c r="U1055" s="273"/>
      <c r="V1055" s="273"/>
      <c r="W1055" s="273"/>
      <c r="X1055" s="273"/>
      <c r="Y1055" s="273"/>
      <c r="Z1055" s="273"/>
      <c r="AA1055" s="273"/>
      <c r="AB1055" s="273"/>
      <c r="AC1055" s="273"/>
      <c r="AD1055" s="273"/>
      <c r="AE1055" s="273"/>
      <c r="AF1055" s="273"/>
      <c r="AG1055" s="273"/>
      <c r="AH1055" s="273"/>
      <c r="AI1055" s="273"/>
      <c r="AJ1055" s="273"/>
      <c r="AK1055" s="273"/>
      <c r="AL1055" s="273"/>
      <c r="AM1055" s="273"/>
      <c r="AN1055" s="273"/>
      <c r="AO1055" s="273"/>
      <c r="AP1055" s="273"/>
      <c r="AQ1055" s="273"/>
      <c r="AR1055" s="273"/>
      <c r="AS1055" s="273"/>
      <c r="AT1055" s="273"/>
      <c r="AU1055" s="273"/>
      <c r="AV1055" s="273"/>
      <c r="AW1055" s="273"/>
      <c r="AX1055" s="273"/>
      <c r="AY1055" s="273"/>
      <c r="AZ1055" s="273"/>
      <c r="BA1055" s="273"/>
      <c r="BB1055" s="273"/>
      <c r="BC1055" s="273"/>
      <c r="BD1055" s="273"/>
      <c r="BE1055" s="273"/>
      <c r="BF1055" s="273"/>
      <c r="BG1055" s="273"/>
      <c r="BH1055" s="273"/>
      <c r="BI1055" s="273"/>
      <c r="BJ1055" s="273"/>
      <c r="BK1055" s="273"/>
      <c r="BL1055" s="273"/>
      <c r="BM1055" s="273"/>
      <c r="BN1055" s="273"/>
      <c r="BO1055" s="273"/>
      <c r="BP1055" s="273"/>
      <c r="BQ1055" s="273"/>
      <c r="BR1055" s="273"/>
      <c r="BS1055" s="273"/>
      <c r="BT1055" s="273"/>
      <c r="BU1055" s="273"/>
      <c r="BV1055" s="273"/>
      <c r="BW1055" s="273"/>
      <c r="BX1055" s="273"/>
      <c r="BY1055" s="273"/>
      <c r="BZ1055" s="273"/>
      <c r="CA1055" s="273"/>
      <c r="CB1055" s="273"/>
      <c r="CC1055" s="273"/>
      <c r="CD1055" s="273"/>
      <c r="CE1055" s="273"/>
      <c r="CF1055" s="273"/>
      <c r="CG1055" s="273"/>
      <c r="CH1055" s="273"/>
      <c r="CI1055" s="273"/>
      <c r="CJ1055" s="273"/>
      <c r="CK1055" s="273"/>
      <c r="CL1055" s="273"/>
      <c r="CM1055" s="273"/>
      <c r="CN1055" s="273"/>
      <c r="CO1055" s="273"/>
      <c r="CP1055" s="273"/>
      <c r="CQ1055" s="273"/>
      <c r="CR1055" s="273"/>
      <c r="CS1055" s="273"/>
      <c r="CT1055" s="273"/>
      <c r="CU1055" s="273"/>
      <c r="CV1055" s="273"/>
      <c r="CW1055" s="273"/>
      <c r="CX1055" s="273"/>
      <c r="CY1055" s="273"/>
      <c r="CZ1055" s="273"/>
      <c r="DA1055" s="273"/>
      <c r="DB1055" s="273"/>
      <c r="DC1055" s="273"/>
      <c r="DD1055" s="273"/>
    </row>
    <row r="1056" spans="1:108" s="136" customFormat="1" ht="22.5" customHeight="1">
      <c r="A1056" s="43"/>
      <c r="C1056" s="16" t="s">
        <v>7574</v>
      </c>
      <c r="D1056" s="16" t="s">
        <v>7575</v>
      </c>
      <c r="E1056" s="16" t="s">
        <v>7576</v>
      </c>
      <c r="F1056" s="163" t="s">
        <v>7577</v>
      </c>
      <c r="G1056" s="43" t="s">
        <v>34</v>
      </c>
      <c r="H1056" s="354">
        <v>19700</v>
      </c>
      <c r="I1056" s="136">
        <v>0</v>
      </c>
      <c r="J1056" s="136">
        <v>0</v>
      </c>
      <c r="K1056" s="328">
        <v>42500</v>
      </c>
      <c r="L1056" s="299"/>
      <c r="N1056" s="273"/>
      <c r="O1056" s="273"/>
      <c r="P1056" s="273"/>
      <c r="Q1056" s="273"/>
      <c r="R1056" s="273"/>
      <c r="S1056" s="273"/>
      <c r="T1056" s="273"/>
      <c r="U1056" s="273"/>
      <c r="V1056" s="273"/>
      <c r="W1056" s="273"/>
      <c r="X1056" s="273"/>
      <c r="Y1056" s="273"/>
      <c r="Z1056" s="273"/>
      <c r="AA1056" s="273"/>
      <c r="AB1056" s="273"/>
      <c r="AC1056" s="273"/>
      <c r="AD1056" s="273"/>
      <c r="AE1056" s="273"/>
      <c r="AF1056" s="273"/>
      <c r="AG1056" s="273"/>
      <c r="AH1056" s="273"/>
      <c r="AI1056" s="273"/>
      <c r="AJ1056" s="273"/>
      <c r="AK1056" s="273"/>
      <c r="AL1056" s="273"/>
      <c r="AM1056" s="273"/>
      <c r="AN1056" s="273"/>
      <c r="AO1056" s="273"/>
      <c r="AP1056" s="273"/>
      <c r="AQ1056" s="273"/>
      <c r="AR1056" s="273"/>
      <c r="AS1056" s="273"/>
      <c r="AT1056" s="273"/>
      <c r="AU1056" s="273"/>
      <c r="AV1056" s="273"/>
      <c r="AW1056" s="273"/>
      <c r="AX1056" s="273"/>
      <c r="AY1056" s="273"/>
      <c r="AZ1056" s="273"/>
      <c r="BA1056" s="273"/>
      <c r="BB1056" s="273"/>
      <c r="BC1056" s="273"/>
      <c r="BD1056" s="273"/>
      <c r="BE1056" s="273"/>
      <c r="BF1056" s="273"/>
      <c r="BG1056" s="273"/>
      <c r="BH1056" s="273"/>
      <c r="BI1056" s="273"/>
      <c r="BJ1056" s="273"/>
      <c r="BK1056" s="273"/>
      <c r="BL1056" s="273"/>
      <c r="BM1056" s="273"/>
      <c r="BN1056" s="273"/>
      <c r="BO1056" s="273"/>
      <c r="BP1056" s="273"/>
      <c r="BQ1056" s="273"/>
      <c r="BR1056" s="273"/>
      <c r="BS1056" s="273"/>
      <c r="BT1056" s="273"/>
      <c r="BU1056" s="273"/>
      <c r="BV1056" s="273"/>
      <c r="BW1056" s="273"/>
      <c r="BX1056" s="273"/>
      <c r="BY1056" s="273"/>
      <c r="BZ1056" s="273"/>
      <c r="CA1056" s="273"/>
      <c r="CB1056" s="273"/>
      <c r="CC1056" s="273"/>
      <c r="CD1056" s="273"/>
      <c r="CE1056" s="273"/>
      <c r="CF1056" s="273"/>
      <c r="CG1056" s="273"/>
      <c r="CH1056" s="273"/>
      <c r="CI1056" s="273"/>
      <c r="CJ1056" s="273"/>
      <c r="CK1056" s="273"/>
      <c r="CL1056" s="273"/>
      <c r="CM1056" s="273"/>
      <c r="CN1056" s="273"/>
      <c r="CO1056" s="273"/>
      <c r="CP1056" s="273"/>
      <c r="CQ1056" s="273"/>
      <c r="CR1056" s="273"/>
      <c r="CS1056" s="273"/>
      <c r="CT1056" s="273"/>
      <c r="CU1056" s="273"/>
      <c r="CV1056" s="273"/>
      <c r="CW1056" s="273"/>
      <c r="CX1056" s="273"/>
      <c r="CY1056" s="273"/>
      <c r="CZ1056" s="273"/>
      <c r="DA1056" s="273"/>
      <c r="DB1056" s="273"/>
      <c r="DC1056" s="273"/>
      <c r="DD1056" s="273"/>
    </row>
    <row r="1057" spans="1:108" s="136" customFormat="1" ht="22.5" customHeight="1">
      <c r="A1057" s="299">
        <v>191</v>
      </c>
      <c r="B1057" s="136">
        <v>15</v>
      </c>
      <c r="C1057" s="16" t="s">
        <v>7578</v>
      </c>
      <c r="D1057" s="16" t="s">
        <v>7579</v>
      </c>
      <c r="E1057" s="16" t="s">
        <v>7580</v>
      </c>
      <c r="F1057" s="163" t="s">
        <v>7581</v>
      </c>
      <c r="G1057" s="43" t="s">
        <v>34</v>
      </c>
      <c r="H1057" s="354">
        <v>14700</v>
      </c>
      <c r="I1057" s="136">
        <v>0</v>
      </c>
      <c r="J1057" s="136">
        <v>0</v>
      </c>
      <c r="K1057" s="328">
        <v>42500</v>
      </c>
      <c r="L1057" s="163" t="s">
        <v>7582</v>
      </c>
      <c r="N1057" s="273"/>
      <c r="O1057" s="273"/>
      <c r="P1057" s="273"/>
      <c r="Q1057" s="273"/>
      <c r="R1057" s="273"/>
      <c r="S1057" s="273"/>
      <c r="T1057" s="273"/>
      <c r="U1057" s="273"/>
      <c r="V1057" s="273"/>
      <c r="W1057" s="273"/>
      <c r="X1057" s="273"/>
      <c r="Y1057" s="273"/>
      <c r="Z1057" s="273"/>
      <c r="AA1057" s="273"/>
      <c r="AB1057" s="273"/>
      <c r="AC1057" s="273"/>
      <c r="AD1057" s="273"/>
      <c r="AE1057" s="273"/>
      <c r="AF1057" s="273"/>
      <c r="AG1057" s="273"/>
      <c r="AH1057" s="273"/>
      <c r="AI1057" s="273"/>
      <c r="AJ1057" s="273"/>
      <c r="AK1057" s="273"/>
      <c r="AL1057" s="273"/>
      <c r="AM1057" s="273"/>
      <c r="AN1057" s="273"/>
      <c r="AO1057" s="273"/>
      <c r="AP1057" s="273"/>
      <c r="AQ1057" s="273"/>
      <c r="AR1057" s="273"/>
      <c r="AS1057" s="273"/>
      <c r="AT1057" s="273"/>
      <c r="AU1057" s="273"/>
      <c r="AV1057" s="273"/>
      <c r="AW1057" s="273"/>
      <c r="AX1057" s="273"/>
      <c r="AY1057" s="273"/>
      <c r="AZ1057" s="273"/>
      <c r="BA1057" s="273"/>
      <c r="BB1057" s="273"/>
      <c r="BC1057" s="273"/>
      <c r="BD1057" s="273"/>
      <c r="BE1057" s="273"/>
      <c r="BF1057" s="273"/>
      <c r="BG1057" s="273"/>
      <c r="BH1057" s="273"/>
      <c r="BI1057" s="273"/>
      <c r="BJ1057" s="273"/>
      <c r="BK1057" s="273"/>
      <c r="BL1057" s="273"/>
      <c r="BM1057" s="273"/>
      <c r="BN1057" s="273"/>
      <c r="BO1057" s="273"/>
      <c r="BP1057" s="273"/>
      <c r="BQ1057" s="273"/>
      <c r="BR1057" s="273"/>
      <c r="BS1057" s="273"/>
      <c r="BT1057" s="273"/>
      <c r="BU1057" s="273"/>
      <c r="BV1057" s="273"/>
      <c r="BW1057" s="273"/>
      <c r="BX1057" s="273"/>
      <c r="BY1057" s="273"/>
      <c r="BZ1057" s="273"/>
      <c r="CA1057" s="273"/>
      <c r="CB1057" s="273"/>
      <c r="CC1057" s="273"/>
      <c r="CD1057" s="273"/>
      <c r="CE1057" s="273"/>
      <c r="CF1057" s="273"/>
      <c r="CG1057" s="273"/>
      <c r="CH1057" s="273"/>
      <c r="CI1057" s="273"/>
      <c r="CJ1057" s="273"/>
      <c r="CK1057" s="273"/>
      <c r="CL1057" s="273"/>
      <c r="CM1057" s="273"/>
      <c r="CN1057" s="273"/>
      <c r="CO1057" s="273"/>
      <c r="CP1057" s="273"/>
      <c r="CQ1057" s="273"/>
      <c r="CR1057" s="273"/>
      <c r="CS1057" s="273"/>
      <c r="CT1057" s="273"/>
      <c r="CU1057" s="273"/>
      <c r="CV1057" s="273"/>
      <c r="CW1057" s="273"/>
      <c r="CX1057" s="273"/>
      <c r="CY1057" s="273"/>
      <c r="CZ1057" s="273"/>
      <c r="DA1057" s="273"/>
      <c r="DB1057" s="273"/>
      <c r="DC1057" s="273"/>
      <c r="DD1057" s="273"/>
    </row>
    <row r="1058" spans="1:108" s="136" customFormat="1" ht="22.5" customHeight="1">
      <c r="A1058" s="299">
        <v>192</v>
      </c>
      <c r="B1058" s="136">
        <v>16</v>
      </c>
      <c r="C1058" s="16" t="s">
        <v>7583</v>
      </c>
      <c r="D1058" s="16" t="s">
        <v>7579</v>
      </c>
      <c r="E1058" s="16" t="s">
        <v>7584</v>
      </c>
      <c r="F1058" s="163" t="s">
        <v>7585</v>
      </c>
      <c r="G1058" s="43" t="s">
        <v>34</v>
      </c>
      <c r="H1058" s="354">
        <v>200</v>
      </c>
      <c r="I1058" s="136">
        <v>0</v>
      </c>
      <c r="J1058" s="136">
        <v>0</v>
      </c>
      <c r="K1058" s="328">
        <v>42500</v>
      </c>
      <c r="L1058" s="163" t="s">
        <v>7586</v>
      </c>
      <c r="N1058" s="273"/>
      <c r="O1058" s="273"/>
      <c r="P1058" s="273"/>
      <c r="Q1058" s="273"/>
      <c r="R1058" s="273"/>
      <c r="S1058" s="273"/>
      <c r="T1058" s="273"/>
      <c r="U1058" s="273"/>
      <c r="V1058" s="273"/>
      <c r="W1058" s="273"/>
      <c r="X1058" s="273"/>
      <c r="Y1058" s="273"/>
      <c r="Z1058" s="273"/>
      <c r="AA1058" s="273"/>
      <c r="AB1058" s="273"/>
      <c r="AC1058" s="273"/>
      <c r="AD1058" s="273"/>
      <c r="AE1058" s="273"/>
      <c r="AF1058" s="273"/>
      <c r="AG1058" s="273"/>
      <c r="AH1058" s="273"/>
      <c r="AI1058" s="273"/>
      <c r="AJ1058" s="273"/>
      <c r="AK1058" s="273"/>
      <c r="AL1058" s="273"/>
      <c r="AM1058" s="273"/>
      <c r="AN1058" s="273"/>
      <c r="AO1058" s="273"/>
      <c r="AP1058" s="273"/>
      <c r="AQ1058" s="273"/>
      <c r="AR1058" s="273"/>
      <c r="AS1058" s="273"/>
      <c r="AT1058" s="273"/>
      <c r="AU1058" s="273"/>
      <c r="AV1058" s="273"/>
      <c r="AW1058" s="273"/>
      <c r="AX1058" s="273"/>
      <c r="AY1058" s="273"/>
      <c r="AZ1058" s="273"/>
      <c r="BA1058" s="273"/>
      <c r="BB1058" s="273"/>
      <c r="BC1058" s="273"/>
      <c r="BD1058" s="273"/>
      <c r="BE1058" s="273"/>
      <c r="BF1058" s="273"/>
      <c r="BG1058" s="273"/>
      <c r="BH1058" s="273"/>
      <c r="BI1058" s="273"/>
      <c r="BJ1058" s="273"/>
      <c r="BK1058" s="273"/>
      <c r="BL1058" s="273"/>
      <c r="BM1058" s="273"/>
      <c r="BN1058" s="273"/>
      <c r="BO1058" s="273"/>
      <c r="BP1058" s="273"/>
      <c r="BQ1058" s="273"/>
      <c r="BR1058" s="273"/>
      <c r="BS1058" s="273"/>
      <c r="BT1058" s="273"/>
      <c r="BU1058" s="273"/>
      <c r="BV1058" s="273"/>
      <c r="BW1058" s="273"/>
      <c r="BX1058" s="273"/>
      <c r="BY1058" s="273"/>
      <c r="BZ1058" s="273"/>
      <c r="CA1058" s="273"/>
      <c r="CB1058" s="273"/>
      <c r="CC1058" s="273"/>
      <c r="CD1058" s="273"/>
      <c r="CE1058" s="273"/>
      <c r="CF1058" s="273"/>
      <c r="CG1058" s="273"/>
      <c r="CH1058" s="273"/>
      <c r="CI1058" s="273"/>
      <c r="CJ1058" s="273"/>
      <c r="CK1058" s="273"/>
      <c r="CL1058" s="273"/>
      <c r="CM1058" s="273"/>
      <c r="CN1058" s="273"/>
      <c r="CO1058" s="273"/>
      <c r="CP1058" s="273"/>
      <c r="CQ1058" s="273"/>
      <c r="CR1058" s="273"/>
      <c r="CS1058" s="273"/>
      <c r="CT1058" s="273"/>
      <c r="CU1058" s="273"/>
      <c r="CV1058" s="273"/>
      <c r="CW1058" s="273"/>
      <c r="CX1058" s="273"/>
      <c r="CY1058" s="273"/>
      <c r="CZ1058" s="273"/>
      <c r="DA1058" s="273"/>
      <c r="DB1058" s="273"/>
      <c r="DC1058" s="273"/>
      <c r="DD1058" s="273"/>
    </row>
    <row r="1059" spans="1:108" s="136" customFormat="1" ht="22.5" customHeight="1">
      <c r="A1059" s="299">
        <v>193</v>
      </c>
      <c r="B1059" s="136">
        <v>17</v>
      </c>
      <c r="C1059" s="16" t="s">
        <v>7587</v>
      </c>
      <c r="D1059" s="16" t="s">
        <v>7579</v>
      </c>
      <c r="E1059" s="16" t="s">
        <v>7588</v>
      </c>
      <c r="F1059" s="163" t="s">
        <v>7589</v>
      </c>
      <c r="G1059" s="43" t="s">
        <v>34</v>
      </c>
      <c r="H1059" s="354">
        <v>5290</v>
      </c>
      <c r="I1059" s="136">
        <v>0</v>
      </c>
      <c r="J1059" s="136">
        <v>0</v>
      </c>
      <c r="K1059" s="328">
        <v>42500</v>
      </c>
      <c r="L1059" s="163" t="s">
        <v>7590</v>
      </c>
      <c r="N1059" s="273"/>
      <c r="O1059" s="273"/>
      <c r="P1059" s="273"/>
      <c r="Q1059" s="273"/>
      <c r="R1059" s="273"/>
      <c r="S1059" s="273"/>
      <c r="T1059" s="273"/>
      <c r="U1059" s="273"/>
      <c r="V1059" s="273"/>
      <c r="W1059" s="273"/>
      <c r="X1059" s="273"/>
      <c r="Y1059" s="273"/>
      <c r="Z1059" s="273"/>
      <c r="AA1059" s="273"/>
      <c r="AB1059" s="273"/>
      <c r="AC1059" s="273"/>
      <c r="AD1059" s="273"/>
      <c r="AE1059" s="273"/>
      <c r="AF1059" s="273"/>
      <c r="AG1059" s="273"/>
      <c r="AH1059" s="273"/>
      <c r="AI1059" s="273"/>
      <c r="AJ1059" s="273"/>
      <c r="AK1059" s="273"/>
      <c r="AL1059" s="273"/>
      <c r="AM1059" s="273"/>
      <c r="AN1059" s="273"/>
      <c r="AO1059" s="273"/>
      <c r="AP1059" s="273"/>
      <c r="AQ1059" s="273"/>
      <c r="AR1059" s="273"/>
      <c r="AS1059" s="273"/>
      <c r="AT1059" s="273"/>
      <c r="AU1059" s="273"/>
      <c r="AV1059" s="273"/>
      <c r="AW1059" s="273"/>
      <c r="AX1059" s="273"/>
      <c r="AY1059" s="273"/>
      <c r="AZ1059" s="273"/>
      <c r="BA1059" s="273"/>
      <c r="BB1059" s="273"/>
      <c r="BC1059" s="273"/>
      <c r="BD1059" s="273"/>
      <c r="BE1059" s="273"/>
      <c r="BF1059" s="273"/>
      <c r="BG1059" s="273"/>
      <c r="BH1059" s="273"/>
      <c r="BI1059" s="273"/>
      <c r="BJ1059" s="273"/>
      <c r="BK1059" s="273"/>
      <c r="BL1059" s="273"/>
      <c r="BM1059" s="273"/>
      <c r="BN1059" s="273"/>
      <c r="BO1059" s="273"/>
      <c r="BP1059" s="273"/>
      <c r="BQ1059" s="273"/>
      <c r="BR1059" s="273"/>
      <c r="BS1059" s="273"/>
      <c r="BT1059" s="273"/>
      <c r="BU1059" s="273"/>
      <c r="BV1059" s="273"/>
      <c r="BW1059" s="273"/>
      <c r="BX1059" s="273"/>
      <c r="BY1059" s="273"/>
      <c r="BZ1059" s="273"/>
      <c r="CA1059" s="273"/>
      <c r="CB1059" s="273"/>
      <c r="CC1059" s="273"/>
      <c r="CD1059" s="273"/>
      <c r="CE1059" s="273"/>
      <c r="CF1059" s="273"/>
      <c r="CG1059" s="273"/>
      <c r="CH1059" s="273"/>
      <c r="CI1059" s="273"/>
      <c r="CJ1059" s="273"/>
      <c r="CK1059" s="273"/>
      <c r="CL1059" s="273"/>
      <c r="CM1059" s="273"/>
      <c r="CN1059" s="273"/>
      <c r="CO1059" s="273"/>
      <c r="CP1059" s="273"/>
      <c r="CQ1059" s="273"/>
      <c r="CR1059" s="273"/>
      <c r="CS1059" s="273"/>
      <c r="CT1059" s="273"/>
      <c r="CU1059" s="273"/>
      <c r="CV1059" s="273"/>
      <c r="CW1059" s="273"/>
      <c r="CX1059" s="273"/>
      <c r="CY1059" s="273"/>
      <c r="CZ1059" s="273"/>
      <c r="DA1059" s="273"/>
      <c r="DB1059" s="273"/>
      <c r="DC1059" s="273"/>
      <c r="DD1059" s="273"/>
    </row>
    <row r="1060" spans="1:108" s="136" customFormat="1" ht="22.5" customHeight="1">
      <c r="A1060" s="299">
        <v>194</v>
      </c>
      <c r="B1060" s="136">
        <v>18</v>
      </c>
      <c r="C1060" s="16" t="s">
        <v>7591</v>
      </c>
      <c r="D1060" s="16" t="s">
        <v>7592</v>
      </c>
      <c r="E1060" s="16" t="s">
        <v>7593</v>
      </c>
      <c r="F1060" s="163" t="s">
        <v>7594</v>
      </c>
      <c r="G1060" s="43" t="s">
        <v>34</v>
      </c>
      <c r="H1060" s="354">
        <v>10000</v>
      </c>
      <c r="I1060" s="136">
        <v>0</v>
      </c>
      <c r="J1060" s="136">
        <v>0</v>
      </c>
      <c r="K1060" s="328">
        <v>42501</v>
      </c>
      <c r="L1060" s="163" t="s">
        <v>7595</v>
      </c>
      <c r="N1060" s="273"/>
      <c r="O1060" s="273"/>
      <c r="P1060" s="273"/>
      <c r="Q1060" s="273"/>
      <c r="R1060" s="273"/>
      <c r="S1060" s="273"/>
      <c r="T1060" s="273"/>
      <c r="U1060" s="273"/>
      <c r="V1060" s="273"/>
      <c r="W1060" s="273"/>
      <c r="X1060" s="273"/>
      <c r="Y1060" s="273"/>
      <c r="Z1060" s="273"/>
      <c r="AA1060" s="273"/>
      <c r="AB1060" s="273"/>
      <c r="AC1060" s="273"/>
      <c r="AD1060" s="273"/>
      <c r="AE1060" s="273"/>
      <c r="AF1060" s="273"/>
      <c r="AG1060" s="273"/>
      <c r="AH1060" s="273"/>
      <c r="AI1060" s="273"/>
      <c r="AJ1060" s="273"/>
      <c r="AK1060" s="273"/>
      <c r="AL1060" s="273"/>
      <c r="AM1060" s="273"/>
      <c r="AN1060" s="273"/>
      <c r="AO1060" s="273"/>
      <c r="AP1060" s="273"/>
      <c r="AQ1060" s="273"/>
      <c r="AR1060" s="273"/>
      <c r="AS1060" s="273"/>
      <c r="AT1060" s="273"/>
      <c r="AU1060" s="273"/>
      <c r="AV1060" s="273"/>
      <c r="AW1060" s="273"/>
      <c r="AX1060" s="273"/>
      <c r="AY1060" s="273"/>
      <c r="AZ1060" s="273"/>
      <c r="BA1060" s="273"/>
      <c r="BB1060" s="273"/>
      <c r="BC1060" s="273"/>
      <c r="BD1060" s="273"/>
      <c r="BE1060" s="273"/>
      <c r="BF1060" s="273"/>
      <c r="BG1060" s="273"/>
      <c r="BH1060" s="273"/>
      <c r="BI1060" s="273"/>
      <c r="BJ1060" s="273"/>
      <c r="BK1060" s="273"/>
      <c r="BL1060" s="273"/>
      <c r="BM1060" s="273"/>
      <c r="BN1060" s="273"/>
      <c r="BO1060" s="273"/>
      <c r="BP1060" s="273"/>
      <c r="BQ1060" s="273"/>
      <c r="BR1060" s="273"/>
      <c r="BS1060" s="273"/>
      <c r="BT1060" s="273"/>
      <c r="BU1060" s="273"/>
      <c r="BV1060" s="273"/>
      <c r="BW1060" s="273"/>
      <c r="BX1060" s="273"/>
      <c r="BY1060" s="273"/>
      <c r="BZ1060" s="273"/>
      <c r="CA1060" s="273"/>
      <c r="CB1060" s="273"/>
      <c r="CC1060" s="273"/>
      <c r="CD1060" s="273"/>
      <c r="CE1060" s="273"/>
      <c r="CF1060" s="273"/>
      <c r="CG1060" s="273"/>
      <c r="CH1060" s="273"/>
      <c r="CI1060" s="273"/>
      <c r="CJ1060" s="273"/>
      <c r="CK1060" s="273"/>
      <c r="CL1060" s="273"/>
      <c r="CM1060" s="273"/>
      <c r="CN1060" s="273"/>
      <c r="CO1060" s="273"/>
      <c r="CP1060" s="273"/>
      <c r="CQ1060" s="273"/>
      <c r="CR1060" s="273"/>
      <c r="CS1060" s="273"/>
      <c r="CT1060" s="273"/>
      <c r="CU1060" s="273"/>
      <c r="CV1060" s="273"/>
      <c r="CW1060" s="273"/>
      <c r="CX1060" s="273"/>
      <c r="CY1060" s="273"/>
      <c r="CZ1060" s="273"/>
      <c r="DA1060" s="273"/>
      <c r="DB1060" s="273"/>
      <c r="DC1060" s="273"/>
      <c r="DD1060" s="273"/>
    </row>
    <row r="1061" spans="1:108" s="136" customFormat="1" ht="22.5" customHeight="1">
      <c r="A1061" s="299">
        <v>195</v>
      </c>
      <c r="B1061" s="136">
        <v>19</v>
      </c>
      <c r="C1061" s="16" t="s">
        <v>7596</v>
      </c>
      <c r="D1061" s="16" t="s">
        <v>7592</v>
      </c>
      <c r="E1061" s="16" t="s">
        <v>7597</v>
      </c>
      <c r="F1061" s="163" t="s">
        <v>7598</v>
      </c>
      <c r="G1061" s="43" t="s">
        <v>34</v>
      </c>
      <c r="H1061" s="354">
        <v>5300</v>
      </c>
      <c r="I1061" s="136">
        <v>0</v>
      </c>
      <c r="J1061" s="136">
        <v>0</v>
      </c>
      <c r="K1061" s="328">
        <v>42501</v>
      </c>
      <c r="L1061" s="163" t="s">
        <v>7599</v>
      </c>
      <c r="N1061" s="273"/>
      <c r="O1061" s="273"/>
      <c r="P1061" s="273"/>
      <c r="Q1061" s="273"/>
      <c r="R1061" s="273"/>
      <c r="S1061" s="273"/>
      <c r="T1061" s="273"/>
      <c r="U1061" s="273"/>
      <c r="V1061" s="273"/>
      <c r="W1061" s="273"/>
      <c r="X1061" s="273"/>
      <c r="Y1061" s="273"/>
      <c r="Z1061" s="273"/>
      <c r="AA1061" s="273"/>
      <c r="AB1061" s="273"/>
      <c r="AC1061" s="273"/>
      <c r="AD1061" s="273"/>
      <c r="AE1061" s="273"/>
      <c r="AF1061" s="273"/>
      <c r="AG1061" s="273"/>
      <c r="AH1061" s="273"/>
      <c r="AI1061" s="273"/>
      <c r="AJ1061" s="273"/>
      <c r="AK1061" s="273"/>
      <c r="AL1061" s="273"/>
      <c r="AM1061" s="273"/>
      <c r="AN1061" s="273"/>
      <c r="AO1061" s="273"/>
      <c r="AP1061" s="273"/>
      <c r="AQ1061" s="273"/>
      <c r="AR1061" s="273"/>
      <c r="AS1061" s="273"/>
      <c r="AT1061" s="273"/>
      <c r="AU1061" s="273"/>
      <c r="AV1061" s="273"/>
      <c r="AW1061" s="273"/>
      <c r="AX1061" s="273"/>
      <c r="AY1061" s="273"/>
      <c r="AZ1061" s="273"/>
      <c r="BA1061" s="273"/>
      <c r="BB1061" s="273"/>
      <c r="BC1061" s="273"/>
      <c r="BD1061" s="273"/>
      <c r="BE1061" s="273"/>
      <c r="BF1061" s="273"/>
      <c r="BG1061" s="273"/>
      <c r="BH1061" s="273"/>
      <c r="BI1061" s="273"/>
      <c r="BJ1061" s="273"/>
      <c r="BK1061" s="273"/>
      <c r="BL1061" s="273"/>
      <c r="BM1061" s="273"/>
      <c r="BN1061" s="273"/>
      <c r="BO1061" s="273"/>
      <c r="BP1061" s="273"/>
      <c r="BQ1061" s="273"/>
      <c r="BR1061" s="273"/>
      <c r="BS1061" s="273"/>
      <c r="BT1061" s="273"/>
      <c r="BU1061" s="273"/>
      <c r="BV1061" s="273"/>
      <c r="BW1061" s="273"/>
      <c r="BX1061" s="273"/>
      <c r="BY1061" s="273"/>
      <c r="BZ1061" s="273"/>
      <c r="CA1061" s="273"/>
      <c r="CB1061" s="273"/>
      <c r="CC1061" s="273"/>
      <c r="CD1061" s="273"/>
      <c r="CE1061" s="273"/>
      <c r="CF1061" s="273"/>
      <c r="CG1061" s="273"/>
      <c r="CH1061" s="273"/>
      <c r="CI1061" s="273"/>
      <c r="CJ1061" s="273"/>
      <c r="CK1061" s="273"/>
      <c r="CL1061" s="273"/>
      <c r="CM1061" s="273"/>
      <c r="CN1061" s="273"/>
      <c r="CO1061" s="273"/>
      <c r="CP1061" s="273"/>
      <c r="CQ1061" s="273"/>
      <c r="CR1061" s="273"/>
      <c r="CS1061" s="273"/>
      <c r="CT1061" s="273"/>
      <c r="CU1061" s="273"/>
      <c r="CV1061" s="273"/>
      <c r="CW1061" s="273"/>
      <c r="CX1061" s="273"/>
      <c r="CY1061" s="273"/>
      <c r="CZ1061" s="273"/>
      <c r="DA1061" s="273"/>
      <c r="DB1061" s="273"/>
      <c r="DC1061" s="273"/>
      <c r="DD1061" s="273"/>
    </row>
    <row r="1062" spans="1:108" s="136" customFormat="1" ht="22.5" customHeight="1">
      <c r="A1062" s="299">
        <v>196</v>
      </c>
      <c r="B1062" s="136">
        <v>20</v>
      </c>
      <c r="C1062" s="16" t="s">
        <v>7600</v>
      </c>
      <c r="D1062" s="16" t="s">
        <v>7601</v>
      </c>
      <c r="E1062" s="16" t="s">
        <v>7602</v>
      </c>
      <c r="F1062" s="163" t="s">
        <v>7603</v>
      </c>
      <c r="G1062" s="43" t="s">
        <v>34</v>
      </c>
      <c r="H1062" s="354">
        <v>977</v>
      </c>
      <c r="I1062" s="136">
        <v>0</v>
      </c>
      <c r="J1062" s="136">
        <v>0</v>
      </c>
      <c r="K1062" s="328">
        <v>42508</v>
      </c>
      <c r="L1062" s="163" t="s">
        <v>7604</v>
      </c>
      <c r="N1062" s="273"/>
      <c r="O1062" s="273"/>
      <c r="P1062" s="273"/>
      <c r="Q1062" s="273"/>
      <c r="R1062" s="273"/>
      <c r="S1062" s="273"/>
      <c r="T1062" s="273"/>
      <c r="U1062" s="273"/>
      <c r="V1062" s="273"/>
      <c r="W1062" s="273"/>
      <c r="X1062" s="273"/>
      <c r="Y1062" s="273"/>
      <c r="Z1062" s="273"/>
      <c r="AA1062" s="273"/>
      <c r="AB1062" s="273"/>
      <c r="AC1062" s="273"/>
      <c r="AD1062" s="273"/>
      <c r="AE1062" s="273"/>
      <c r="AF1062" s="273"/>
      <c r="AG1062" s="273"/>
      <c r="AH1062" s="273"/>
      <c r="AI1062" s="273"/>
      <c r="AJ1062" s="273"/>
      <c r="AK1062" s="273"/>
      <c r="AL1062" s="273"/>
      <c r="AM1062" s="273"/>
      <c r="AN1062" s="273"/>
      <c r="AO1062" s="273"/>
      <c r="AP1062" s="273"/>
      <c r="AQ1062" s="273"/>
      <c r="AR1062" s="273"/>
      <c r="AS1062" s="273"/>
      <c r="AT1062" s="273"/>
      <c r="AU1062" s="273"/>
      <c r="AV1062" s="273"/>
      <c r="AW1062" s="273"/>
      <c r="AX1062" s="273"/>
      <c r="AY1062" s="273"/>
      <c r="AZ1062" s="273"/>
      <c r="BA1062" s="273"/>
      <c r="BB1062" s="273"/>
      <c r="BC1062" s="273"/>
      <c r="BD1062" s="273"/>
      <c r="BE1062" s="273"/>
      <c r="BF1062" s="273"/>
      <c r="BG1062" s="273"/>
      <c r="BH1062" s="273"/>
      <c r="BI1062" s="273"/>
      <c r="BJ1062" s="273"/>
      <c r="BK1062" s="273"/>
      <c r="BL1062" s="273"/>
      <c r="BM1062" s="273"/>
      <c r="BN1062" s="273"/>
      <c r="BO1062" s="273"/>
      <c r="BP1062" s="273"/>
      <c r="BQ1062" s="273"/>
      <c r="BR1062" s="273"/>
      <c r="BS1062" s="273"/>
      <c r="BT1062" s="273"/>
      <c r="BU1062" s="273"/>
      <c r="BV1062" s="273"/>
      <c r="BW1062" s="273"/>
      <c r="BX1062" s="273"/>
      <c r="BY1062" s="273"/>
      <c r="BZ1062" s="273"/>
      <c r="CA1062" s="273"/>
      <c r="CB1062" s="273"/>
      <c r="CC1062" s="273"/>
      <c r="CD1062" s="273"/>
      <c r="CE1062" s="273"/>
      <c r="CF1062" s="273"/>
      <c r="CG1062" s="273"/>
      <c r="CH1062" s="273"/>
      <c r="CI1062" s="273"/>
      <c r="CJ1062" s="273"/>
      <c r="CK1062" s="273"/>
      <c r="CL1062" s="273"/>
      <c r="CM1062" s="273"/>
      <c r="CN1062" s="273"/>
      <c r="CO1062" s="273"/>
      <c r="CP1062" s="273"/>
      <c r="CQ1062" s="273"/>
      <c r="CR1062" s="273"/>
      <c r="CS1062" s="273"/>
      <c r="CT1062" s="273"/>
      <c r="CU1062" s="273"/>
      <c r="CV1062" s="273"/>
      <c r="CW1062" s="273"/>
      <c r="CX1062" s="273"/>
      <c r="CY1062" s="273"/>
      <c r="CZ1062" s="273"/>
      <c r="DA1062" s="273"/>
      <c r="DB1062" s="273"/>
      <c r="DC1062" s="273"/>
      <c r="DD1062" s="273"/>
    </row>
    <row r="1063" spans="1:108" s="136" customFormat="1" ht="22.5" customHeight="1">
      <c r="A1063" s="299">
        <v>197</v>
      </c>
      <c r="B1063" s="136">
        <v>21</v>
      </c>
      <c r="C1063" s="16" t="s">
        <v>7605</v>
      </c>
      <c r="D1063" s="16" t="s">
        <v>7606</v>
      </c>
      <c r="E1063" s="16" t="s">
        <v>7607</v>
      </c>
      <c r="F1063" s="163" t="s">
        <v>7608</v>
      </c>
      <c r="G1063" s="43" t="s">
        <v>7609</v>
      </c>
      <c r="H1063" s="354">
        <v>16500</v>
      </c>
      <c r="I1063" s="136">
        <v>0</v>
      </c>
      <c r="J1063" s="136">
        <v>0</v>
      </c>
      <c r="K1063" s="328">
        <v>42428</v>
      </c>
      <c r="L1063" s="163" t="s">
        <v>7610</v>
      </c>
      <c r="N1063" s="273"/>
      <c r="O1063" s="273"/>
      <c r="P1063" s="273"/>
      <c r="Q1063" s="273"/>
      <c r="R1063" s="273"/>
      <c r="S1063" s="273"/>
      <c r="T1063" s="273"/>
      <c r="U1063" s="273"/>
      <c r="V1063" s="273"/>
      <c r="W1063" s="273"/>
      <c r="X1063" s="273"/>
      <c r="Y1063" s="273"/>
      <c r="Z1063" s="273"/>
      <c r="AA1063" s="273"/>
      <c r="AB1063" s="273"/>
      <c r="AC1063" s="273"/>
      <c r="AD1063" s="273"/>
      <c r="AE1063" s="273"/>
      <c r="AF1063" s="273"/>
      <c r="AG1063" s="273"/>
      <c r="AH1063" s="273"/>
      <c r="AI1063" s="273"/>
      <c r="AJ1063" s="273"/>
      <c r="AK1063" s="273"/>
      <c r="AL1063" s="273"/>
      <c r="AM1063" s="273"/>
      <c r="AN1063" s="273"/>
      <c r="AO1063" s="273"/>
      <c r="AP1063" s="273"/>
      <c r="AQ1063" s="273"/>
      <c r="AR1063" s="273"/>
      <c r="AS1063" s="273"/>
      <c r="AT1063" s="273"/>
      <c r="AU1063" s="273"/>
      <c r="AV1063" s="273"/>
      <c r="AW1063" s="273"/>
      <c r="AX1063" s="273"/>
      <c r="AY1063" s="273"/>
      <c r="AZ1063" s="273"/>
      <c r="BA1063" s="273"/>
      <c r="BB1063" s="273"/>
      <c r="BC1063" s="273"/>
      <c r="BD1063" s="273"/>
      <c r="BE1063" s="273"/>
      <c r="BF1063" s="273"/>
      <c r="BG1063" s="273"/>
      <c r="BH1063" s="273"/>
      <c r="BI1063" s="273"/>
      <c r="BJ1063" s="273"/>
      <c r="BK1063" s="273"/>
      <c r="BL1063" s="273"/>
      <c r="BM1063" s="273"/>
      <c r="BN1063" s="273"/>
      <c r="BO1063" s="273"/>
      <c r="BP1063" s="273"/>
      <c r="BQ1063" s="273"/>
      <c r="BR1063" s="273"/>
      <c r="BS1063" s="273"/>
      <c r="BT1063" s="273"/>
      <c r="BU1063" s="273"/>
      <c r="BV1063" s="273"/>
      <c r="BW1063" s="273"/>
      <c r="BX1063" s="273"/>
      <c r="BY1063" s="273"/>
      <c r="BZ1063" s="273"/>
      <c r="CA1063" s="273"/>
      <c r="CB1063" s="273"/>
      <c r="CC1063" s="273"/>
      <c r="CD1063" s="273"/>
      <c r="CE1063" s="273"/>
      <c r="CF1063" s="273"/>
      <c r="CG1063" s="273"/>
      <c r="CH1063" s="273"/>
      <c r="CI1063" s="273"/>
      <c r="CJ1063" s="273"/>
      <c r="CK1063" s="273"/>
      <c r="CL1063" s="273"/>
      <c r="CM1063" s="273"/>
      <c r="CN1063" s="273"/>
      <c r="CO1063" s="273"/>
      <c r="CP1063" s="273"/>
      <c r="CQ1063" s="273"/>
      <c r="CR1063" s="273"/>
      <c r="CS1063" s="273"/>
      <c r="CT1063" s="273"/>
      <c r="CU1063" s="273"/>
      <c r="CV1063" s="273"/>
      <c r="CW1063" s="273"/>
      <c r="CX1063" s="273"/>
      <c r="CY1063" s="273"/>
      <c r="CZ1063" s="273"/>
      <c r="DA1063" s="273"/>
      <c r="DB1063" s="273"/>
      <c r="DC1063" s="273"/>
      <c r="DD1063" s="273"/>
    </row>
    <row r="1064" spans="1:108" s="136" customFormat="1" ht="22.5" customHeight="1">
      <c r="A1064" s="299">
        <v>198</v>
      </c>
      <c r="B1064" s="136">
        <v>22</v>
      </c>
      <c r="C1064" s="16" t="s">
        <v>7605</v>
      </c>
      <c r="D1064" s="16" t="s">
        <v>7606</v>
      </c>
      <c r="E1064" s="16" t="s">
        <v>7607</v>
      </c>
      <c r="F1064" s="163" t="s">
        <v>7611</v>
      </c>
      <c r="G1064" s="43" t="s">
        <v>7612</v>
      </c>
      <c r="H1064" s="354">
        <v>14800</v>
      </c>
      <c r="I1064" s="136">
        <v>0</v>
      </c>
      <c r="J1064" s="136">
        <v>0</v>
      </c>
      <c r="K1064" s="328">
        <v>42428</v>
      </c>
      <c r="L1064" s="163" t="s">
        <v>7613</v>
      </c>
      <c r="N1064" s="273"/>
      <c r="O1064" s="273"/>
      <c r="P1064" s="273"/>
      <c r="Q1064" s="273"/>
      <c r="R1064" s="273"/>
      <c r="S1064" s="273"/>
      <c r="T1064" s="273"/>
      <c r="U1064" s="273"/>
      <c r="V1064" s="273"/>
      <c r="W1064" s="273"/>
      <c r="X1064" s="273"/>
      <c r="Y1064" s="273"/>
      <c r="Z1064" s="273"/>
      <c r="AA1064" s="273"/>
      <c r="AB1064" s="273"/>
      <c r="AC1064" s="273"/>
      <c r="AD1064" s="273"/>
      <c r="AE1064" s="273"/>
      <c r="AF1064" s="273"/>
      <c r="AG1064" s="273"/>
      <c r="AH1064" s="273"/>
      <c r="AI1064" s="273"/>
      <c r="AJ1064" s="273"/>
      <c r="AK1064" s="273"/>
      <c r="AL1064" s="273"/>
      <c r="AM1064" s="273"/>
      <c r="AN1064" s="273"/>
      <c r="AO1064" s="273"/>
      <c r="AP1064" s="273"/>
      <c r="AQ1064" s="273"/>
      <c r="AR1064" s="273"/>
      <c r="AS1064" s="273"/>
      <c r="AT1064" s="273"/>
      <c r="AU1064" s="273"/>
      <c r="AV1064" s="273"/>
      <c r="AW1064" s="273"/>
      <c r="AX1064" s="273"/>
      <c r="AY1064" s="273"/>
      <c r="AZ1064" s="273"/>
      <c r="BA1064" s="273"/>
      <c r="BB1064" s="273"/>
      <c r="BC1064" s="273"/>
      <c r="BD1064" s="273"/>
      <c r="BE1064" s="273"/>
      <c r="BF1064" s="273"/>
      <c r="BG1064" s="273"/>
      <c r="BH1064" s="273"/>
      <c r="BI1064" s="273"/>
      <c r="BJ1064" s="273"/>
      <c r="BK1064" s="273"/>
      <c r="BL1064" s="273"/>
      <c r="BM1064" s="273"/>
      <c r="BN1064" s="273"/>
      <c r="BO1064" s="273"/>
      <c r="BP1064" s="273"/>
      <c r="BQ1064" s="273"/>
      <c r="BR1064" s="273"/>
      <c r="BS1064" s="273"/>
      <c r="BT1064" s="273"/>
      <c r="BU1064" s="273"/>
      <c r="BV1064" s="273"/>
      <c r="BW1064" s="273"/>
      <c r="BX1064" s="273"/>
      <c r="BY1064" s="273"/>
      <c r="BZ1064" s="273"/>
      <c r="CA1064" s="273"/>
      <c r="CB1064" s="273"/>
      <c r="CC1064" s="273"/>
      <c r="CD1064" s="273"/>
      <c r="CE1064" s="273"/>
      <c r="CF1064" s="273"/>
      <c r="CG1064" s="273"/>
      <c r="CH1064" s="273"/>
      <c r="CI1064" s="273"/>
      <c r="CJ1064" s="273"/>
      <c r="CK1064" s="273"/>
      <c r="CL1064" s="273"/>
      <c r="CM1064" s="273"/>
      <c r="CN1064" s="273"/>
      <c r="CO1064" s="273"/>
      <c r="CP1064" s="273"/>
      <c r="CQ1064" s="273"/>
      <c r="CR1064" s="273"/>
      <c r="CS1064" s="273"/>
      <c r="CT1064" s="273"/>
      <c r="CU1064" s="273"/>
      <c r="CV1064" s="273"/>
      <c r="CW1064" s="273"/>
      <c r="CX1064" s="273"/>
      <c r="CY1064" s="273"/>
      <c r="CZ1064" s="273"/>
      <c r="DA1064" s="273"/>
      <c r="DB1064" s="273"/>
      <c r="DC1064" s="273"/>
      <c r="DD1064" s="273"/>
    </row>
    <row r="1065" spans="1:108" s="136" customFormat="1" ht="22.5" customHeight="1">
      <c r="A1065" s="299">
        <v>199</v>
      </c>
      <c r="B1065" s="136">
        <v>23</v>
      </c>
      <c r="C1065" s="16" t="s">
        <v>7614</v>
      </c>
      <c r="D1065" s="16" t="s">
        <v>7606</v>
      </c>
      <c r="E1065" s="16" t="s">
        <v>7615</v>
      </c>
      <c r="F1065" s="163" t="s">
        <v>7616</v>
      </c>
      <c r="G1065" s="43" t="s">
        <v>34</v>
      </c>
      <c r="H1065" s="354">
        <v>8988</v>
      </c>
      <c r="I1065" s="136">
        <v>0</v>
      </c>
      <c r="J1065" s="136">
        <v>0</v>
      </c>
      <c r="K1065" s="328">
        <v>42508</v>
      </c>
      <c r="L1065" s="163" t="s">
        <v>7617</v>
      </c>
      <c r="N1065" s="273"/>
      <c r="O1065" s="273"/>
      <c r="P1065" s="273"/>
      <c r="Q1065" s="273"/>
      <c r="R1065" s="273"/>
      <c r="S1065" s="273"/>
      <c r="T1065" s="273"/>
      <c r="U1065" s="273"/>
      <c r="V1065" s="273"/>
      <c r="W1065" s="273"/>
      <c r="X1065" s="273"/>
      <c r="Y1065" s="273"/>
      <c r="Z1065" s="273"/>
      <c r="AA1065" s="273"/>
      <c r="AB1065" s="273"/>
      <c r="AC1065" s="273"/>
      <c r="AD1065" s="273"/>
      <c r="AE1065" s="273"/>
      <c r="AF1065" s="273"/>
      <c r="AG1065" s="273"/>
      <c r="AH1065" s="273"/>
      <c r="AI1065" s="273"/>
      <c r="AJ1065" s="273"/>
      <c r="AK1065" s="273"/>
      <c r="AL1065" s="273"/>
      <c r="AM1065" s="273"/>
      <c r="AN1065" s="273"/>
      <c r="AO1065" s="273"/>
      <c r="AP1065" s="273"/>
      <c r="AQ1065" s="273"/>
      <c r="AR1065" s="273"/>
      <c r="AS1065" s="273"/>
      <c r="AT1065" s="273"/>
      <c r="AU1065" s="273"/>
      <c r="AV1065" s="273"/>
      <c r="AW1065" s="273"/>
      <c r="AX1065" s="273"/>
      <c r="AY1065" s="273"/>
      <c r="AZ1065" s="273"/>
      <c r="BA1065" s="273"/>
      <c r="BB1065" s="273"/>
      <c r="BC1065" s="273"/>
      <c r="BD1065" s="273"/>
      <c r="BE1065" s="273"/>
      <c r="BF1065" s="273"/>
      <c r="BG1065" s="273"/>
      <c r="BH1065" s="273"/>
      <c r="BI1065" s="273"/>
      <c r="BJ1065" s="273"/>
      <c r="BK1065" s="273"/>
      <c r="BL1065" s="273"/>
      <c r="BM1065" s="273"/>
      <c r="BN1065" s="273"/>
      <c r="BO1065" s="273"/>
      <c r="BP1065" s="273"/>
      <c r="BQ1065" s="273"/>
      <c r="BR1065" s="273"/>
      <c r="BS1065" s="273"/>
      <c r="BT1065" s="273"/>
      <c r="BU1065" s="273"/>
      <c r="BV1065" s="273"/>
      <c r="BW1065" s="273"/>
      <c r="BX1065" s="273"/>
      <c r="BY1065" s="273"/>
      <c r="BZ1065" s="273"/>
      <c r="CA1065" s="273"/>
      <c r="CB1065" s="273"/>
      <c r="CC1065" s="273"/>
      <c r="CD1065" s="273"/>
      <c r="CE1065" s="273"/>
      <c r="CF1065" s="273"/>
      <c r="CG1065" s="273"/>
      <c r="CH1065" s="273"/>
      <c r="CI1065" s="273"/>
      <c r="CJ1065" s="273"/>
      <c r="CK1065" s="273"/>
      <c r="CL1065" s="273"/>
      <c r="CM1065" s="273"/>
      <c r="CN1065" s="273"/>
      <c r="CO1065" s="273"/>
      <c r="CP1065" s="273"/>
      <c r="CQ1065" s="273"/>
      <c r="CR1065" s="273"/>
      <c r="CS1065" s="273"/>
      <c r="CT1065" s="273"/>
      <c r="CU1065" s="273"/>
      <c r="CV1065" s="273"/>
      <c r="CW1065" s="273"/>
      <c r="CX1065" s="273"/>
      <c r="CY1065" s="273"/>
      <c r="CZ1065" s="273"/>
      <c r="DA1065" s="273"/>
      <c r="DB1065" s="273"/>
      <c r="DC1065" s="273"/>
      <c r="DD1065" s="273"/>
    </row>
    <row r="1066" spans="1:108" s="136" customFormat="1" ht="22.5" customHeight="1">
      <c r="A1066" s="299">
        <v>200</v>
      </c>
      <c r="B1066" s="136">
        <v>24</v>
      </c>
      <c r="C1066" s="16" t="s">
        <v>7618</v>
      </c>
      <c r="D1066" s="16" t="s">
        <v>7592</v>
      </c>
      <c r="E1066" s="16" t="s">
        <v>7619</v>
      </c>
      <c r="F1066" s="163" t="s">
        <v>7620</v>
      </c>
      <c r="G1066" s="43" t="s">
        <v>34</v>
      </c>
      <c r="H1066" s="354">
        <v>37416</v>
      </c>
      <c r="I1066" s="136">
        <v>0</v>
      </c>
      <c r="J1066" s="136">
        <v>0</v>
      </c>
      <c r="K1066" s="328">
        <v>42501</v>
      </c>
      <c r="L1066" s="163" t="s">
        <v>7621</v>
      </c>
      <c r="N1066" s="273"/>
      <c r="O1066" s="273"/>
      <c r="P1066" s="273"/>
      <c r="Q1066" s="273"/>
      <c r="R1066" s="273"/>
      <c r="S1066" s="273"/>
      <c r="T1066" s="273"/>
      <c r="U1066" s="273"/>
      <c r="V1066" s="273"/>
      <c r="W1066" s="273"/>
      <c r="X1066" s="273"/>
      <c r="Y1066" s="273"/>
      <c r="Z1066" s="273"/>
      <c r="AA1066" s="273"/>
      <c r="AB1066" s="273"/>
      <c r="AC1066" s="273"/>
      <c r="AD1066" s="273"/>
      <c r="AE1066" s="273"/>
      <c r="AF1066" s="273"/>
      <c r="AG1066" s="273"/>
      <c r="AH1066" s="273"/>
      <c r="AI1066" s="273"/>
      <c r="AJ1066" s="273"/>
      <c r="AK1066" s="273"/>
      <c r="AL1066" s="273"/>
      <c r="AM1066" s="273"/>
      <c r="AN1066" s="273"/>
      <c r="AO1066" s="273"/>
      <c r="AP1066" s="273"/>
      <c r="AQ1066" s="273"/>
      <c r="AR1066" s="273"/>
      <c r="AS1066" s="273"/>
      <c r="AT1066" s="273"/>
      <c r="AU1066" s="273"/>
      <c r="AV1066" s="273"/>
      <c r="AW1066" s="273"/>
      <c r="AX1066" s="273"/>
      <c r="AY1066" s="273"/>
      <c r="AZ1066" s="273"/>
      <c r="BA1066" s="273"/>
      <c r="BB1066" s="273"/>
      <c r="BC1066" s="273"/>
      <c r="BD1066" s="273"/>
      <c r="BE1066" s="273"/>
      <c r="BF1066" s="273"/>
      <c r="BG1066" s="273"/>
      <c r="BH1066" s="273"/>
      <c r="BI1066" s="273"/>
      <c r="BJ1066" s="273"/>
      <c r="BK1066" s="273"/>
      <c r="BL1066" s="273"/>
      <c r="BM1066" s="273"/>
      <c r="BN1066" s="273"/>
      <c r="BO1066" s="273"/>
      <c r="BP1066" s="273"/>
      <c r="BQ1066" s="273"/>
      <c r="BR1066" s="273"/>
      <c r="BS1066" s="273"/>
      <c r="BT1066" s="273"/>
      <c r="BU1066" s="273"/>
      <c r="BV1066" s="273"/>
      <c r="BW1066" s="273"/>
      <c r="BX1066" s="273"/>
      <c r="BY1066" s="273"/>
      <c r="BZ1066" s="273"/>
      <c r="CA1066" s="273"/>
      <c r="CB1066" s="273"/>
      <c r="CC1066" s="273"/>
      <c r="CD1066" s="273"/>
      <c r="CE1066" s="273"/>
      <c r="CF1066" s="273"/>
      <c r="CG1066" s="273"/>
      <c r="CH1066" s="273"/>
      <c r="CI1066" s="273"/>
      <c r="CJ1066" s="273"/>
      <c r="CK1066" s="273"/>
      <c r="CL1066" s="273"/>
      <c r="CM1066" s="273"/>
      <c r="CN1066" s="273"/>
      <c r="CO1066" s="273"/>
      <c r="CP1066" s="273"/>
      <c r="CQ1066" s="273"/>
      <c r="CR1066" s="273"/>
      <c r="CS1066" s="273"/>
      <c r="CT1066" s="273"/>
      <c r="CU1066" s="273"/>
      <c r="CV1066" s="273"/>
      <c r="CW1066" s="273"/>
      <c r="CX1066" s="273"/>
      <c r="CY1066" s="273"/>
      <c r="CZ1066" s="273"/>
      <c r="DA1066" s="273"/>
      <c r="DB1066" s="273"/>
      <c r="DC1066" s="273"/>
      <c r="DD1066" s="273"/>
    </row>
    <row r="1067" spans="1:108" s="136" customFormat="1" ht="22.5" customHeight="1">
      <c r="A1067" s="299">
        <v>201</v>
      </c>
      <c r="B1067" s="136">
        <v>25</v>
      </c>
      <c r="C1067" s="16" t="s">
        <v>7618</v>
      </c>
      <c r="D1067" s="16" t="s">
        <v>7592</v>
      </c>
      <c r="E1067" s="16" t="s">
        <v>7622</v>
      </c>
      <c r="F1067" s="163" t="s">
        <v>7623</v>
      </c>
      <c r="G1067" s="43" t="s">
        <v>34</v>
      </c>
      <c r="H1067" s="354">
        <v>12300</v>
      </c>
      <c r="I1067" s="136">
        <v>0</v>
      </c>
      <c r="J1067" s="136">
        <v>0</v>
      </c>
      <c r="K1067" s="328">
        <v>42501</v>
      </c>
      <c r="L1067" s="163" t="s">
        <v>7624</v>
      </c>
      <c r="N1067" s="273"/>
      <c r="O1067" s="273"/>
      <c r="P1067" s="273"/>
      <c r="Q1067" s="273"/>
      <c r="R1067" s="273"/>
      <c r="S1067" s="273"/>
      <c r="T1067" s="273"/>
      <c r="U1067" s="273"/>
      <c r="V1067" s="273"/>
      <c r="W1067" s="273"/>
      <c r="X1067" s="273"/>
      <c r="Y1067" s="273"/>
      <c r="Z1067" s="273"/>
      <c r="AA1067" s="273"/>
      <c r="AB1067" s="273"/>
      <c r="AC1067" s="273"/>
      <c r="AD1067" s="273"/>
      <c r="AE1067" s="273"/>
      <c r="AF1067" s="273"/>
      <c r="AG1067" s="273"/>
      <c r="AH1067" s="273"/>
      <c r="AI1067" s="273"/>
      <c r="AJ1067" s="273"/>
      <c r="AK1067" s="273"/>
      <c r="AL1067" s="273"/>
      <c r="AM1067" s="273"/>
      <c r="AN1067" s="273"/>
      <c r="AO1067" s="273"/>
      <c r="AP1067" s="273"/>
      <c r="AQ1067" s="273"/>
      <c r="AR1067" s="273"/>
      <c r="AS1067" s="273"/>
      <c r="AT1067" s="273"/>
      <c r="AU1067" s="273"/>
      <c r="AV1067" s="273"/>
      <c r="AW1067" s="273"/>
      <c r="AX1067" s="273"/>
      <c r="AY1067" s="273"/>
      <c r="AZ1067" s="273"/>
      <c r="BA1067" s="273"/>
      <c r="BB1067" s="273"/>
      <c r="BC1067" s="273"/>
      <c r="BD1067" s="273"/>
      <c r="BE1067" s="273"/>
      <c r="BF1067" s="273"/>
      <c r="BG1067" s="273"/>
      <c r="BH1067" s="273"/>
      <c r="BI1067" s="273"/>
      <c r="BJ1067" s="273"/>
      <c r="BK1067" s="273"/>
      <c r="BL1067" s="273"/>
      <c r="BM1067" s="273"/>
      <c r="BN1067" s="273"/>
      <c r="BO1067" s="273"/>
      <c r="BP1067" s="273"/>
      <c r="BQ1067" s="273"/>
      <c r="BR1067" s="273"/>
      <c r="BS1067" s="273"/>
      <c r="BT1067" s="273"/>
      <c r="BU1067" s="273"/>
      <c r="BV1067" s="273"/>
      <c r="BW1067" s="273"/>
      <c r="BX1067" s="273"/>
      <c r="BY1067" s="273"/>
      <c r="BZ1067" s="273"/>
      <c r="CA1067" s="273"/>
      <c r="CB1067" s="273"/>
      <c r="CC1067" s="273"/>
      <c r="CD1067" s="273"/>
      <c r="CE1067" s="273"/>
      <c r="CF1067" s="273"/>
      <c r="CG1067" s="273"/>
      <c r="CH1067" s="273"/>
      <c r="CI1067" s="273"/>
      <c r="CJ1067" s="273"/>
      <c r="CK1067" s="273"/>
      <c r="CL1067" s="273"/>
      <c r="CM1067" s="273"/>
      <c r="CN1067" s="273"/>
      <c r="CO1067" s="273"/>
      <c r="CP1067" s="273"/>
      <c r="CQ1067" s="273"/>
      <c r="CR1067" s="273"/>
      <c r="CS1067" s="273"/>
      <c r="CT1067" s="273"/>
      <c r="CU1067" s="273"/>
      <c r="CV1067" s="273"/>
      <c r="CW1067" s="273"/>
      <c r="CX1067" s="273"/>
      <c r="CY1067" s="273"/>
      <c r="CZ1067" s="273"/>
      <c r="DA1067" s="273"/>
      <c r="DB1067" s="273"/>
      <c r="DC1067" s="273"/>
      <c r="DD1067" s="273"/>
    </row>
    <row r="1068" spans="1:108" s="136" customFormat="1" ht="22.5" customHeight="1">
      <c r="A1068" s="299">
        <v>202</v>
      </c>
      <c r="B1068" s="136">
        <v>26</v>
      </c>
      <c r="C1068" s="16" t="s">
        <v>7625</v>
      </c>
      <c r="D1068" s="16" t="s">
        <v>7606</v>
      </c>
      <c r="E1068" s="16" t="s">
        <v>7626</v>
      </c>
      <c r="F1068" s="163" t="s">
        <v>7627</v>
      </c>
      <c r="G1068" s="43" t="s">
        <v>34</v>
      </c>
      <c r="H1068" s="354">
        <v>2700</v>
      </c>
      <c r="I1068" s="136">
        <v>0</v>
      </c>
      <c r="J1068" s="136">
        <v>0</v>
      </c>
      <c r="K1068" s="328">
        <v>42428</v>
      </c>
      <c r="L1068" s="163" t="s">
        <v>7628</v>
      </c>
      <c r="N1068" s="273"/>
      <c r="O1068" s="273"/>
      <c r="P1068" s="273"/>
      <c r="Q1068" s="273"/>
      <c r="R1068" s="273"/>
      <c r="S1068" s="273"/>
      <c r="T1068" s="273"/>
      <c r="U1068" s="273"/>
      <c r="V1068" s="273"/>
      <c r="W1068" s="273"/>
      <c r="X1068" s="273"/>
      <c r="Y1068" s="273"/>
      <c r="Z1068" s="273"/>
      <c r="AA1068" s="273"/>
      <c r="AB1068" s="273"/>
      <c r="AC1068" s="273"/>
      <c r="AD1068" s="273"/>
      <c r="AE1068" s="273"/>
      <c r="AF1068" s="273"/>
      <c r="AG1068" s="273"/>
      <c r="AH1068" s="273"/>
      <c r="AI1068" s="273"/>
      <c r="AJ1068" s="273"/>
      <c r="AK1068" s="273"/>
      <c r="AL1068" s="273"/>
      <c r="AM1068" s="273"/>
      <c r="AN1068" s="273"/>
      <c r="AO1068" s="273"/>
      <c r="AP1068" s="273"/>
      <c r="AQ1068" s="273"/>
      <c r="AR1068" s="273"/>
      <c r="AS1068" s="273"/>
      <c r="AT1068" s="273"/>
      <c r="AU1068" s="273"/>
      <c r="AV1068" s="273"/>
      <c r="AW1068" s="273"/>
      <c r="AX1068" s="273"/>
      <c r="AY1068" s="273"/>
      <c r="AZ1068" s="273"/>
      <c r="BA1068" s="273"/>
      <c r="BB1068" s="273"/>
      <c r="BC1068" s="273"/>
      <c r="BD1068" s="273"/>
      <c r="BE1068" s="273"/>
      <c r="BF1068" s="273"/>
      <c r="BG1068" s="273"/>
      <c r="BH1068" s="273"/>
      <c r="BI1068" s="273"/>
      <c r="BJ1068" s="273"/>
      <c r="BK1068" s="273"/>
      <c r="BL1068" s="273"/>
      <c r="BM1068" s="273"/>
      <c r="BN1068" s="273"/>
      <c r="BO1068" s="273"/>
      <c r="BP1068" s="273"/>
      <c r="BQ1068" s="273"/>
      <c r="BR1068" s="273"/>
      <c r="BS1068" s="273"/>
      <c r="BT1068" s="273"/>
      <c r="BU1068" s="273"/>
      <c r="BV1068" s="273"/>
      <c r="BW1068" s="273"/>
      <c r="BX1068" s="273"/>
      <c r="BY1068" s="273"/>
      <c r="BZ1068" s="273"/>
      <c r="CA1068" s="273"/>
      <c r="CB1068" s="273"/>
      <c r="CC1068" s="273"/>
      <c r="CD1068" s="273"/>
      <c r="CE1068" s="273"/>
      <c r="CF1068" s="273"/>
      <c r="CG1068" s="273"/>
      <c r="CH1068" s="273"/>
      <c r="CI1068" s="273"/>
      <c r="CJ1068" s="273"/>
      <c r="CK1068" s="273"/>
      <c r="CL1068" s="273"/>
      <c r="CM1068" s="273"/>
      <c r="CN1068" s="273"/>
      <c r="CO1068" s="273"/>
      <c r="CP1068" s="273"/>
      <c r="CQ1068" s="273"/>
      <c r="CR1068" s="273"/>
      <c r="CS1068" s="273"/>
      <c r="CT1068" s="273"/>
      <c r="CU1068" s="273"/>
      <c r="CV1068" s="273"/>
      <c r="CW1068" s="273"/>
      <c r="CX1068" s="273"/>
      <c r="CY1068" s="273"/>
      <c r="CZ1068" s="273"/>
      <c r="DA1068" s="273"/>
      <c r="DB1068" s="273"/>
      <c r="DC1068" s="273"/>
      <c r="DD1068" s="273"/>
    </row>
    <row r="1069" spans="1:108" s="136" customFormat="1" ht="22.5" customHeight="1">
      <c r="A1069" s="299">
        <v>203</v>
      </c>
      <c r="B1069" s="136">
        <v>27</v>
      </c>
      <c r="C1069" s="16" t="s">
        <v>7629</v>
      </c>
      <c r="D1069" s="16" t="s">
        <v>7579</v>
      </c>
      <c r="E1069" s="16" t="s">
        <v>7630</v>
      </c>
      <c r="F1069" s="163" t="s">
        <v>7631</v>
      </c>
      <c r="G1069" s="15" t="s">
        <v>6843</v>
      </c>
      <c r="H1069" s="354">
        <v>6500</v>
      </c>
      <c r="I1069" s="136">
        <v>0</v>
      </c>
      <c r="J1069" s="136">
        <v>0</v>
      </c>
      <c r="K1069" s="328">
        <v>42500</v>
      </c>
      <c r="L1069" s="163" t="s">
        <v>7632</v>
      </c>
      <c r="N1069" s="273"/>
      <c r="O1069" s="273"/>
      <c r="P1069" s="273"/>
      <c r="Q1069" s="273"/>
      <c r="R1069" s="273"/>
      <c r="S1069" s="273"/>
      <c r="T1069" s="273"/>
      <c r="U1069" s="273"/>
      <c r="V1069" s="273"/>
      <c r="W1069" s="273"/>
      <c r="X1069" s="273"/>
      <c r="Y1069" s="273"/>
      <c r="Z1069" s="273"/>
      <c r="AA1069" s="273"/>
      <c r="AB1069" s="273"/>
      <c r="AC1069" s="273"/>
      <c r="AD1069" s="273"/>
      <c r="AE1069" s="273"/>
      <c r="AF1069" s="273"/>
      <c r="AG1069" s="273"/>
      <c r="AH1069" s="273"/>
      <c r="AI1069" s="273"/>
      <c r="AJ1069" s="273"/>
      <c r="AK1069" s="273"/>
      <c r="AL1069" s="273"/>
      <c r="AM1069" s="273"/>
      <c r="AN1069" s="273"/>
      <c r="AO1069" s="273"/>
      <c r="AP1069" s="273"/>
      <c r="AQ1069" s="273"/>
      <c r="AR1069" s="273"/>
      <c r="AS1069" s="273"/>
      <c r="AT1069" s="273"/>
      <c r="AU1069" s="273"/>
      <c r="AV1069" s="273"/>
      <c r="AW1069" s="273"/>
      <c r="AX1069" s="273"/>
      <c r="AY1069" s="273"/>
      <c r="AZ1069" s="273"/>
      <c r="BA1069" s="273"/>
      <c r="BB1069" s="273"/>
      <c r="BC1069" s="273"/>
      <c r="BD1069" s="273"/>
      <c r="BE1069" s="273"/>
      <c r="BF1069" s="273"/>
      <c r="BG1069" s="273"/>
      <c r="BH1069" s="273"/>
      <c r="BI1069" s="273"/>
      <c r="BJ1069" s="273"/>
      <c r="BK1069" s="273"/>
      <c r="BL1069" s="273"/>
      <c r="BM1069" s="273"/>
      <c r="BN1069" s="273"/>
      <c r="BO1069" s="273"/>
      <c r="BP1069" s="273"/>
      <c r="BQ1069" s="273"/>
      <c r="BR1069" s="273"/>
      <c r="BS1069" s="273"/>
      <c r="BT1069" s="273"/>
      <c r="BU1069" s="273"/>
      <c r="BV1069" s="273"/>
      <c r="BW1069" s="273"/>
      <c r="BX1069" s="273"/>
      <c r="BY1069" s="273"/>
      <c r="BZ1069" s="273"/>
      <c r="CA1069" s="273"/>
      <c r="CB1069" s="273"/>
      <c r="CC1069" s="273"/>
      <c r="CD1069" s="273"/>
      <c r="CE1069" s="273"/>
      <c r="CF1069" s="273"/>
      <c r="CG1069" s="273"/>
      <c r="CH1069" s="273"/>
      <c r="CI1069" s="273"/>
      <c r="CJ1069" s="273"/>
      <c r="CK1069" s="273"/>
      <c r="CL1069" s="273"/>
      <c r="CM1069" s="273"/>
      <c r="CN1069" s="273"/>
      <c r="CO1069" s="273"/>
      <c r="CP1069" s="273"/>
      <c r="CQ1069" s="273"/>
      <c r="CR1069" s="273"/>
      <c r="CS1069" s="273"/>
      <c r="CT1069" s="273"/>
      <c r="CU1069" s="273"/>
      <c r="CV1069" s="273"/>
      <c r="CW1069" s="273"/>
      <c r="CX1069" s="273"/>
      <c r="CY1069" s="273"/>
      <c r="CZ1069" s="273"/>
      <c r="DA1069" s="273"/>
      <c r="DB1069" s="273"/>
      <c r="DC1069" s="273"/>
      <c r="DD1069" s="273"/>
    </row>
    <row r="1070" spans="1:108" s="136" customFormat="1" ht="22.5" customHeight="1">
      <c r="A1070" s="299">
        <v>204</v>
      </c>
      <c r="B1070" s="136">
        <v>28</v>
      </c>
      <c r="C1070" s="16" t="s">
        <v>7633</v>
      </c>
      <c r="D1070" s="16" t="s">
        <v>7606</v>
      </c>
      <c r="E1070" s="16" t="s">
        <v>7634</v>
      </c>
      <c r="F1070" s="163" t="s">
        <v>7635</v>
      </c>
      <c r="G1070" s="43" t="s">
        <v>34</v>
      </c>
      <c r="H1070" s="354">
        <v>11400</v>
      </c>
      <c r="I1070" s="136">
        <v>0</v>
      </c>
      <c r="J1070" s="136">
        <v>0</v>
      </c>
      <c r="K1070" s="328">
        <v>42428</v>
      </c>
      <c r="L1070" s="163" t="s">
        <v>7636</v>
      </c>
      <c r="N1070" s="273"/>
      <c r="O1070" s="273"/>
      <c r="P1070" s="273"/>
      <c r="Q1070" s="273"/>
      <c r="R1070" s="273"/>
      <c r="S1070" s="273"/>
      <c r="T1070" s="273"/>
      <c r="U1070" s="273"/>
      <c r="V1070" s="273"/>
      <c r="W1070" s="273"/>
      <c r="X1070" s="273"/>
      <c r="Y1070" s="273"/>
      <c r="Z1070" s="273"/>
      <c r="AA1070" s="273"/>
      <c r="AB1070" s="273"/>
      <c r="AC1070" s="273"/>
      <c r="AD1070" s="273"/>
      <c r="AE1070" s="273"/>
      <c r="AF1070" s="273"/>
      <c r="AG1070" s="273"/>
      <c r="AH1070" s="273"/>
      <c r="AI1070" s="273"/>
      <c r="AJ1070" s="273"/>
      <c r="AK1070" s="273"/>
      <c r="AL1070" s="273"/>
      <c r="AM1070" s="273"/>
      <c r="AN1070" s="273"/>
      <c r="AO1070" s="273"/>
      <c r="AP1070" s="273"/>
      <c r="AQ1070" s="273"/>
      <c r="AR1070" s="273"/>
      <c r="AS1070" s="273"/>
      <c r="AT1070" s="273"/>
      <c r="AU1070" s="273"/>
      <c r="AV1070" s="273"/>
      <c r="AW1070" s="273"/>
      <c r="AX1070" s="273"/>
      <c r="AY1070" s="273"/>
      <c r="AZ1070" s="273"/>
      <c r="BA1070" s="273"/>
      <c r="BB1070" s="273"/>
      <c r="BC1070" s="273"/>
      <c r="BD1070" s="273"/>
      <c r="BE1070" s="273"/>
      <c r="BF1070" s="273"/>
      <c r="BG1070" s="273"/>
      <c r="BH1070" s="273"/>
      <c r="BI1070" s="273"/>
      <c r="BJ1070" s="273"/>
      <c r="BK1070" s="273"/>
      <c r="BL1070" s="273"/>
      <c r="BM1070" s="273"/>
      <c r="BN1070" s="273"/>
      <c r="BO1070" s="273"/>
      <c r="BP1070" s="273"/>
      <c r="BQ1070" s="273"/>
      <c r="BR1070" s="273"/>
      <c r="BS1070" s="273"/>
      <c r="BT1070" s="273"/>
      <c r="BU1070" s="273"/>
      <c r="BV1070" s="273"/>
      <c r="BW1070" s="273"/>
      <c r="BX1070" s="273"/>
      <c r="BY1070" s="273"/>
      <c r="BZ1070" s="273"/>
      <c r="CA1070" s="273"/>
      <c r="CB1070" s="273"/>
      <c r="CC1070" s="273"/>
      <c r="CD1070" s="273"/>
      <c r="CE1070" s="273"/>
      <c r="CF1070" s="273"/>
      <c r="CG1070" s="273"/>
      <c r="CH1070" s="273"/>
      <c r="CI1070" s="273"/>
      <c r="CJ1070" s="273"/>
      <c r="CK1070" s="273"/>
      <c r="CL1070" s="273"/>
      <c r="CM1070" s="273"/>
      <c r="CN1070" s="273"/>
      <c r="CO1070" s="273"/>
      <c r="CP1070" s="273"/>
      <c r="CQ1070" s="273"/>
      <c r="CR1070" s="273"/>
      <c r="CS1070" s="273"/>
      <c r="CT1070" s="273"/>
      <c r="CU1070" s="273"/>
      <c r="CV1070" s="273"/>
      <c r="CW1070" s="273"/>
      <c r="CX1070" s="273"/>
      <c r="CY1070" s="273"/>
      <c r="CZ1070" s="273"/>
      <c r="DA1070" s="273"/>
      <c r="DB1070" s="273"/>
      <c r="DC1070" s="273"/>
      <c r="DD1070" s="273"/>
    </row>
    <row r="1071" spans="1:108" s="136" customFormat="1" ht="22.5" customHeight="1">
      <c r="A1071" s="299"/>
      <c r="C1071" s="16" t="s">
        <v>7637</v>
      </c>
      <c r="D1071" s="16" t="s">
        <v>7606</v>
      </c>
      <c r="E1071" s="16" t="s">
        <v>7634</v>
      </c>
      <c r="F1071" s="163" t="s">
        <v>7635</v>
      </c>
      <c r="G1071" s="43" t="s">
        <v>34</v>
      </c>
      <c r="H1071" s="354">
        <v>0</v>
      </c>
      <c r="I1071" s="136">
        <v>0</v>
      </c>
      <c r="J1071" s="136">
        <v>0</v>
      </c>
      <c r="K1071" s="328">
        <v>42428</v>
      </c>
      <c r="L1071" s="163"/>
      <c r="N1071" s="273"/>
      <c r="O1071" s="273"/>
      <c r="P1071" s="273"/>
      <c r="Q1071" s="273"/>
      <c r="R1071" s="273"/>
      <c r="S1071" s="273"/>
      <c r="T1071" s="273"/>
      <c r="U1071" s="273"/>
      <c r="V1071" s="273"/>
      <c r="W1071" s="273"/>
      <c r="X1071" s="273"/>
      <c r="Y1071" s="273"/>
      <c r="Z1071" s="273"/>
      <c r="AA1071" s="273"/>
      <c r="AB1071" s="273"/>
      <c r="AC1071" s="273"/>
      <c r="AD1071" s="273"/>
      <c r="AE1071" s="273"/>
      <c r="AF1071" s="273"/>
      <c r="AG1071" s="273"/>
      <c r="AH1071" s="273"/>
      <c r="AI1071" s="273"/>
      <c r="AJ1071" s="273"/>
      <c r="AK1071" s="273"/>
      <c r="AL1071" s="273"/>
      <c r="AM1071" s="273"/>
      <c r="AN1071" s="273"/>
      <c r="AO1071" s="273"/>
      <c r="AP1071" s="273"/>
      <c r="AQ1071" s="273"/>
      <c r="AR1071" s="273"/>
      <c r="AS1071" s="273"/>
      <c r="AT1071" s="273"/>
      <c r="AU1071" s="273"/>
      <c r="AV1071" s="273"/>
      <c r="AW1071" s="273"/>
      <c r="AX1071" s="273"/>
      <c r="AY1071" s="273"/>
      <c r="AZ1071" s="273"/>
      <c r="BA1071" s="273"/>
      <c r="BB1071" s="273"/>
      <c r="BC1071" s="273"/>
      <c r="BD1071" s="273"/>
      <c r="BE1071" s="273"/>
      <c r="BF1071" s="273"/>
      <c r="BG1071" s="273"/>
      <c r="BH1071" s="273"/>
      <c r="BI1071" s="273"/>
      <c r="BJ1071" s="273"/>
      <c r="BK1071" s="273"/>
      <c r="BL1071" s="273"/>
      <c r="BM1071" s="273"/>
      <c r="BN1071" s="273"/>
      <c r="BO1071" s="273"/>
      <c r="BP1071" s="273"/>
      <c r="BQ1071" s="273"/>
      <c r="BR1071" s="273"/>
      <c r="BS1071" s="273"/>
      <c r="BT1071" s="273"/>
      <c r="BU1071" s="273"/>
      <c r="BV1071" s="273"/>
      <c r="BW1071" s="273"/>
      <c r="BX1071" s="273"/>
      <c r="BY1071" s="273"/>
      <c r="BZ1071" s="273"/>
      <c r="CA1071" s="273"/>
      <c r="CB1071" s="273"/>
      <c r="CC1071" s="273"/>
      <c r="CD1071" s="273"/>
      <c r="CE1071" s="273"/>
      <c r="CF1071" s="273"/>
      <c r="CG1071" s="273"/>
      <c r="CH1071" s="273"/>
      <c r="CI1071" s="273"/>
      <c r="CJ1071" s="273"/>
      <c r="CK1071" s="273"/>
      <c r="CL1071" s="273"/>
      <c r="CM1071" s="273"/>
      <c r="CN1071" s="273"/>
      <c r="CO1071" s="273"/>
      <c r="CP1071" s="273"/>
      <c r="CQ1071" s="273"/>
      <c r="CR1071" s="273"/>
      <c r="CS1071" s="273"/>
      <c r="CT1071" s="273"/>
      <c r="CU1071" s="273"/>
      <c r="CV1071" s="273"/>
      <c r="CW1071" s="273"/>
      <c r="CX1071" s="273"/>
      <c r="CY1071" s="273"/>
      <c r="CZ1071" s="273"/>
      <c r="DA1071" s="273"/>
      <c r="DB1071" s="273"/>
      <c r="DC1071" s="273"/>
      <c r="DD1071" s="273"/>
    </row>
    <row r="1072" spans="1:108" s="136" customFormat="1" ht="22.5" customHeight="1">
      <c r="A1072" s="299">
        <v>205</v>
      </c>
      <c r="B1072" s="136">
        <v>29</v>
      </c>
      <c r="C1072" s="16" t="s">
        <v>7638</v>
      </c>
      <c r="D1072" s="16" t="s">
        <v>7579</v>
      </c>
      <c r="E1072" s="16" t="s">
        <v>7639</v>
      </c>
      <c r="F1072" s="163" t="s">
        <v>7640</v>
      </c>
      <c r="G1072" s="43" t="s">
        <v>34</v>
      </c>
      <c r="H1072" s="354">
        <v>10000</v>
      </c>
      <c r="I1072" s="136">
        <v>0</v>
      </c>
      <c r="J1072" s="136">
        <v>0</v>
      </c>
      <c r="K1072" s="328">
        <v>42500</v>
      </c>
      <c r="L1072" s="163" t="s">
        <v>7641</v>
      </c>
      <c r="N1072" s="273"/>
      <c r="O1072" s="273"/>
      <c r="P1072" s="273"/>
      <c r="Q1072" s="273"/>
      <c r="R1072" s="273"/>
      <c r="S1072" s="273"/>
      <c r="T1072" s="273"/>
      <c r="U1072" s="273"/>
      <c r="V1072" s="273"/>
      <c r="W1072" s="273"/>
      <c r="X1072" s="273"/>
      <c r="Y1072" s="273"/>
      <c r="Z1072" s="273"/>
      <c r="AA1072" s="273"/>
      <c r="AB1072" s="273"/>
      <c r="AC1072" s="273"/>
      <c r="AD1072" s="273"/>
      <c r="AE1072" s="273"/>
      <c r="AF1072" s="273"/>
      <c r="AG1072" s="273"/>
      <c r="AH1072" s="273"/>
      <c r="AI1072" s="273"/>
      <c r="AJ1072" s="273"/>
      <c r="AK1072" s="273"/>
      <c r="AL1072" s="273"/>
      <c r="AM1072" s="273"/>
      <c r="AN1072" s="273"/>
      <c r="AO1072" s="273"/>
      <c r="AP1072" s="273"/>
      <c r="AQ1072" s="273"/>
      <c r="AR1072" s="273"/>
      <c r="AS1072" s="273"/>
      <c r="AT1072" s="273"/>
      <c r="AU1072" s="273"/>
      <c r="AV1072" s="273"/>
      <c r="AW1072" s="273"/>
      <c r="AX1072" s="273"/>
      <c r="AY1072" s="273"/>
      <c r="AZ1072" s="273"/>
      <c r="BA1072" s="273"/>
      <c r="BB1072" s="273"/>
      <c r="BC1072" s="273"/>
      <c r="BD1072" s="273"/>
      <c r="BE1072" s="273"/>
      <c r="BF1072" s="273"/>
      <c r="BG1072" s="273"/>
      <c r="BH1072" s="273"/>
      <c r="BI1072" s="273"/>
      <c r="BJ1072" s="273"/>
      <c r="BK1072" s="273"/>
      <c r="BL1072" s="273"/>
      <c r="BM1072" s="273"/>
      <c r="BN1072" s="273"/>
      <c r="BO1072" s="273"/>
      <c r="BP1072" s="273"/>
      <c r="BQ1072" s="273"/>
      <c r="BR1072" s="273"/>
      <c r="BS1072" s="273"/>
      <c r="BT1072" s="273"/>
      <c r="BU1072" s="273"/>
      <c r="BV1072" s="273"/>
      <c r="BW1072" s="273"/>
      <c r="BX1072" s="273"/>
      <c r="BY1072" s="273"/>
      <c r="BZ1072" s="273"/>
      <c r="CA1072" s="273"/>
      <c r="CB1072" s="273"/>
      <c r="CC1072" s="273"/>
      <c r="CD1072" s="273"/>
      <c r="CE1072" s="273"/>
      <c r="CF1072" s="273"/>
      <c r="CG1072" s="273"/>
      <c r="CH1072" s="273"/>
      <c r="CI1072" s="273"/>
      <c r="CJ1072" s="273"/>
      <c r="CK1072" s="273"/>
      <c r="CL1072" s="273"/>
      <c r="CM1072" s="273"/>
      <c r="CN1072" s="273"/>
      <c r="CO1072" s="273"/>
      <c r="CP1072" s="273"/>
      <c r="CQ1072" s="273"/>
      <c r="CR1072" s="273"/>
      <c r="CS1072" s="273"/>
      <c r="CT1072" s="273"/>
      <c r="CU1072" s="273"/>
      <c r="CV1072" s="273"/>
      <c r="CW1072" s="273"/>
      <c r="CX1072" s="273"/>
      <c r="CY1072" s="273"/>
      <c r="CZ1072" s="273"/>
      <c r="DA1072" s="273"/>
      <c r="DB1072" s="273"/>
      <c r="DC1072" s="273"/>
      <c r="DD1072" s="273"/>
    </row>
    <row r="1073" spans="1:108" s="136" customFormat="1" ht="22.5" customHeight="1">
      <c r="A1073" s="299">
        <v>206</v>
      </c>
      <c r="B1073" s="136">
        <v>30</v>
      </c>
      <c r="C1073" s="16" t="s">
        <v>7642</v>
      </c>
      <c r="D1073" s="16" t="s">
        <v>7579</v>
      </c>
      <c r="E1073" s="16" t="s">
        <v>7639</v>
      </c>
      <c r="F1073" s="163" t="s">
        <v>7643</v>
      </c>
      <c r="G1073" s="43" t="s">
        <v>34</v>
      </c>
      <c r="H1073" s="354">
        <v>15606</v>
      </c>
      <c r="I1073" s="136">
        <v>0</v>
      </c>
      <c r="J1073" s="136">
        <v>0</v>
      </c>
      <c r="K1073" s="328">
        <v>42500</v>
      </c>
      <c r="L1073" s="163" t="s">
        <v>7644</v>
      </c>
      <c r="N1073" s="273"/>
      <c r="O1073" s="273"/>
      <c r="P1073" s="273"/>
      <c r="Q1073" s="273"/>
      <c r="R1073" s="273"/>
      <c r="S1073" s="273"/>
      <c r="T1073" s="273"/>
      <c r="U1073" s="273"/>
      <c r="V1073" s="273"/>
      <c r="W1073" s="273"/>
      <c r="X1073" s="273"/>
      <c r="Y1073" s="273"/>
      <c r="Z1073" s="273"/>
      <c r="AA1073" s="273"/>
      <c r="AB1073" s="273"/>
      <c r="AC1073" s="273"/>
      <c r="AD1073" s="273"/>
      <c r="AE1073" s="273"/>
      <c r="AF1073" s="273"/>
      <c r="AG1073" s="273"/>
      <c r="AH1073" s="273"/>
      <c r="AI1073" s="273"/>
      <c r="AJ1073" s="273"/>
      <c r="AK1073" s="273"/>
      <c r="AL1073" s="273"/>
      <c r="AM1073" s="273"/>
      <c r="AN1073" s="273"/>
      <c r="AO1073" s="273"/>
      <c r="AP1073" s="273"/>
      <c r="AQ1073" s="273"/>
      <c r="AR1073" s="273"/>
      <c r="AS1073" s="273"/>
      <c r="AT1073" s="273"/>
      <c r="AU1073" s="273"/>
      <c r="AV1073" s="273"/>
      <c r="AW1073" s="273"/>
      <c r="AX1073" s="273"/>
      <c r="AY1073" s="273"/>
      <c r="AZ1073" s="273"/>
      <c r="BA1073" s="273"/>
      <c r="BB1073" s="273"/>
      <c r="BC1073" s="273"/>
      <c r="BD1073" s="273"/>
      <c r="BE1073" s="273"/>
      <c r="BF1073" s="273"/>
      <c r="BG1073" s="273"/>
      <c r="BH1073" s="273"/>
      <c r="BI1073" s="273"/>
      <c r="BJ1073" s="273"/>
      <c r="BK1073" s="273"/>
      <c r="BL1073" s="273"/>
      <c r="BM1073" s="273"/>
      <c r="BN1073" s="273"/>
      <c r="BO1073" s="273"/>
      <c r="BP1073" s="273"/>
      <c r="BQ1073" s="273"/>
      <c r="BR1073" s="273"/>
      <c r="BS1073" s="273"/>
      <c r="BT1073" s="273"/>
      <c r="BU1073" s="273"/>
      <c r="BV1073" s="273"/>
      <c r="BW1073" s="273"/>
      <c r="BX1073" s="273"/>
      <c r="BY1073" s="273"/>
      <c r="BZ1073" s="273"/>
      <c r="CA1073" s="273"/>
      <c r="CB1073" s="273"/>
      <c r="CC1073" s="273"/>
      <c r="CD1073" s="273"/>
      <c r="CE1073" s="273"/>
      <c r="CF1073" s="273"/>
      <c r="CG1073" s="273"/>
      <c r="CH1073" s="273"/>
      <c r="CI1073" s="273"/>
      <c r="CJ1073" s="273"/>
      <c r="CK1073" s="273"/>
      <c r="CL1073" s="273"/>
      <c r="CM1073" s="273"/>
      <c r="CN1073" s="273"/>
      <c r="CO1073" s="273"/>
      <c r="CP1073" s="273"/>
      <c r="CQ1073" s="273"/>
      <c r="CR1073" s="273"/>
      <c r="CS1073" s="273"/>
      <c r="CT1073" s="273"/>
      <c r="CU1073" s="273"/>
      <c r="CV1073" s="273"/>
      <c r="CW1073" s="273"/>
      <c r="CX1073" s="273"/>
      <c r="CY1073" s="273"/>
      <c r="CZ1073" s="273"/>
      <c r="DA1073" s="273"/>
      <c r="DB1073" s="273"/>
      <c r="DC1073" s="273"/>
      <c r="DD1073" s="273"/>
    </row>
    <row r="1074" spans="1:108" s="136" customFormat="1" ht="22.5" customHeight="1">
      <c r="A1074" s="299">
        <v>207</v>
      </c>
      <c r="B1074" s="136">
        <v>31</v>
      </c>
      <c r="C1074" s="16" t="s">
        <v>7645</v>
      </c>
      <c r="D1074" s="16" t="s">
        <v>7579</v>
      </c>
      <c r="E1074" s="16" t="s">
        <v>7646</v>
      </c>
      <c r="F1074" s="163" t="s">
        <v>7647</v>
      </c>
      <c r="G1074" s="43" t="s">
        <v>34</v>
      </c>
      <c r="H1074" s="354">
        <v>1086</v>
      </c>
      <c r="I1074" s="136">
        <v>0</v>
      </c>
      <c r="J1074" s="136">
        <v>0</v>
      </c>
      <c r="K1074" s="328">
        <v>42501</v>
      </c>
      <c r="L1074" s="163" t="s">
        <v>7648</v>
      </c>
      <c r="N1074" s="273"/>
      <c r="O1074" s="273"/>
      <c r="P1074" s="273"/>
      <c r="Q1074" s="273"/>
      <c r="R1074" s="273"/>
      <c r="S1074" s="273"/>
      <c r="T1074" s="273"/>
      <c r="U1074" s="273"/>
      <c r="V1074" s="273"/>
      <c r="W1074" s="273"/>
      <c r="X1074" s="273"/>
      <c r="Y1074" s="273"/>
      <c r="Z1074" s="273"/>
      <c r="AA1074" s="273"/>
      <c r="AB1074" s="273"/>
      <c r="AC1074" s="273"/>
      <c r="AD1074" s="273"/>
      <c r="AE1074" s="273"/>
      <c r="AF1074" s="273"/>
      <c r="AG1074" s="273"/>
      <c r="AH1074" s="273"/>
      <c r="AI1074" s="273"/>
      <c r="AJ1074" s="273"/>
      <c r="AK1074" s="273"/>
      <c r="AL1074" s="273"/>
      <c r="AM1074" s="273"/>
      <c r="AN1074" s="273"/>
      <c r="AO1074" s="273"/>
      <c r="AP1074" s="273"/>
      <c r="AQ1074" s="273"/>
      <c r="AR1074" s="273"/>
      <c r="AS1074" s="273"/>
      <c r="AT1074" s="273"/>
      <c r="AU1074" s="273"/>
      <c r="AV1074" s="273"/>
      <c r="AW1074" s="273"/>
      <c r="AX1074" s="273"/>
      <c r="AY1074" s="273"/>
      <c r="AZ1074" s="273"/>
      <c r="BA1074" s="273"/>
      <c r="BB1074" s="273"/>
      <c r="BC1074" s="273"/>
      <c r="BD1074" s="273"/>
      <c r="BE1074" s="273"/>
      <c r="BF1074" s="273"/>
      <c r="BG1074" s="273"/>
      <c r="BH1074" s="273"/>
      <c r="BI1074" s="273"/>
      <c r="BJ1074" s="273"/>
      <c r="BK1074" s="273"/>
      <c r="BL1074" s="273"/>
      <c r="BM1074" s="273"/>
      <c r="BN1074" s="273"/>
      <c r="BO1074" s="273"/>
      <c r="BP1074" s="273"/>
      <c r="BQ1074" s="273"/>
      <c r="BR1074" s="273"/>
      <c r="BS1074" s="273"/>
      <c r="BT1074" s="273"/>
      <c r="BU1074" s="273"/>
      <c r="BV1074" s="273"/>
      <c r="BW1074" s="273"/>
      <c r="BX1074" s="273"/>
      <c r="BY1074" s="273"/>
      <c r="BZ1074" s="273"/>
      <c r="CA1074" s="273"/>
      <c r="CB1074" s="273"/>
      <c r="CC1074" s="273"/>
      <c r="CD1074" s="273"/>
      <c r="CE1074" s="273"/>
      <c r="CF1074" s="273"/>
      <c r="CG1074" s="273"/>
      <c r="CH1074" s="273"/>
      <c r="CI1074" s="273"/>
      <c r="CJ1074" s="273"/>
      <c r="CK1074" s="273"/>
      <c r="CL1074" s="273"/>
      <c r="CM1074" s="273"/>
      <c r="CN1074" s="273"/>
      <c r="CO1074" s="273"/>
      <c r="CP1074" s="273"/>
      <c r="CQ1074" s="273"/>
      <c r="CR1074" s="273"/>
      <c r="CS1074" s="273"/>
      <c r="CT1074" s="273"/>
      <c r="CU1074" s="273"/>
      <c r="CV1074" s="273"/>
      <c r="CW1074" s="273"/>
      <c r="CX1074" s="273"/>
      <c r="CY1074" s="273"/>
      <c r="CZ1074" s="273"/>
      <c r="DA1074" s="273"/>
      <c r="DB1074" s="273"/>
      <c r="DC1074" s="273"/>
      <c r="DD1074" s="273"/>
    </row>
    <row r="1075" spans="1:108" s="136" customFormat="1" ht="22.5" customHeight="1">
      <c r="A1075" s="299">
        <v>208</v>
      </c>
      <c r="B1075" s="136">
        <v>32</v>
      </c>
      <c r="C1075" s="16" t="s">
        <v>7649</v>
      </c>
      <c r="D1075" s="16" t="s">
        <v>7606</v>
      </c>
      <c r="E1075" s="16" t="s">
        <v>7650</v>
      </c>
      <c r="F1075" s="163" t="s">
        <v>7651</v>
      </c>
      <c r="G1075" s="43" t="s">
        <v>34</v>
      </c>
      <c r="H1075" s="354">
        <v>2334</v>
      </c>
      <c r="I1075" s="136">
        <v>0</v>
      </c>
      <c r="J1075" s="136">
        <v>0</v>
      </c>
      <c r="K1075" s="328">
        <v>42428</v>
      </c>
      <c r="L1075" s="163" t="s">
        <v>7652</v>
      </c>
      <c r="N1075" s="273"/>
      <c r="O1075" s="273"/>
      <c r="P1075" s="273"/>
      <c r="Q1075" s="273"/>
      <c r="R1075" s="273"/>
      <c r="S1075" s="273"/>
      <c r="T1075" s="273"/>
      <c r="U1075" s="273"/>
      <c r="V1075" s="273"/>
      <c r="W1075" s="273"/>
      <c r="X1075" s="273"/>
      <c r="Y1075" s="273"/>
      <c r="Z1075" s="273"/>
      <c r="AA1075" s="273"/>
      <c r="AB1075" s="273"/>
      <c r="AC1075" s="273"/>
      <c r="AD1075" s="273"/>
      <c r="AE1075" s="273"/>
      <c r="AF1075" s="273"/>
      <c r="AG1075" s="273"/>
      <c r="AH1075" s="273"/>
      <c r="AI1075" s="273"/>
      <c r="AJ1075" s="273"/>
      <c r="AK1075" s="273"/>
      <c r="AL1075" s="273"/>
      <c r="AM1075" s="273"/>
      <c r="AN1075" s="273"/>
      <c r="AO1075" s="273"/>
      <c r="AP1075" s="273"/>
      <c r="AQ1075" s="273"/>
      <c r="AR1075" s="273"/>
      <c r="AS1075" s="273"/>
      <c r="AT1075" s="273"/>
      <c r="AU1075" s="273"/>
      <c r="AV1075" s="273"/>
      <c r="AW1075" s="273"/>
      <c r="AX1075" s="273"/>
      <c r="AY1075" s="273"/>
      <c r="AZ1075" s="273"/>
      <c r="BA1075" s="273"/>
      <c r="BB1075" s="273"/>
      <c r="BC1075" s="273"/>
      <c r="BD1075" s="273"/>
      <c r="BE1075" s="273"/>
      <c r="BF1075" s="273"/>
      <c r="BG1075" s="273"/>
      <c r="BH1075" s="273"/>
      <c r="BI1075" s="273"/>
      <c r="BJ1075" s="273"/>
      <c r="BK1075" s="273"/>
      <c r="BL1075" s="273"/>
      <c r="BM1075" s="273"/>
      <c r="BN1075" s="273"/>
      <c r="BO1075" s="273"/>
      <c r="BP1075" s="273"/>
      <c r="BQ1075" s="273"/>
      <c r="BR1075" s="273"/>
      <c r="BS1075" s="273"/>
      <c r="BT1075" s="273"/>
      <c r="BU1075" s="273"/>
      <c r="BV1075" s="273"/>
      <c r="BW1075" s="273"/>
      <c r="BX1075" s="273"/>
      <c r="BY1075" s="273"/>
      <c r="BZ1075" s="273"/>
      <c r="CA1075" s="273"/>
      <c r="CB1075" s="273"/>
      <c r="CC1075" s="273"/>
      <c r="CD1075" s="273"/>
      <c r="CE1075" s="273"/>
      <c r="CF1075" s="273"/>
      <c r="CG1075" s="273"/>
      <c r="CH1075" s="273"/>
      <c r="CI1075" s="273"/>
      <c r="CJ1075" s="273"/>
      <c r="CK1075" s="273"/>
      <c r="CL1075" s="273"/>
      <c r="CM1075" s="273"/>
      <c r="CN1075" s="273"/>
      <c r="CO1075" s="273"/>
      <c r="CP1075" s="273"/>
      <c r="CQ1075" s="273"/>
      <c r="CR1075" s="273"/>
      <c r="CS1075" s="273"/>
      <c r="CT1075" s="273"/>
      <c r="CU1075" s="273"/>
      <c r="CV1075" s="273"/>
      <c r="CW1075" s="273"/>
      <c r="CX1075" s="273"/>
      <c r="CY1075" s="273"/>
      <c r="CZ1075" s="273"/>
      <c r="DA1075" s="273"/>
      <c r="DB1075" s="273"/>
      <c r="DC1075" s="273"/>
      <c r="DD1075" s="273"/>
    </row>
    <row r="1076" spans="1:108" s="136" customFormat="1" ht="22.5" customHeight="1">
      <c r="A1076" s="299"/>
      <c r="C1076" s="16" t="s">
        <v>7653</v>
      </c>
      <c r="D1076" s="16" t="s">
        <v>7606</v>
      </c>
      <c r="E1076" s="16" t="s">
        <v>7650</v>
      </c>
      <c r="F1076" s="163" t="s">
        <v>7651</v>
      </c>
      <c r="G1076" s="43" t="s">
        <v>34</v>
      </c>
      <c r="H1076" s="354">
        <v>2000</v>
      </c>
      <c r="I1076" s="136">
        <v>0</v>
      </c>
      <c r="J1076" s="136">
        <v>0</v>
      </c>
      <c r="K1076" s="163"/>
      <c r="L1076" s="163"/>
      <c r="N1076" s="273"/>
      <c r="O1076" s="273"/>
      <c r="P1076" s="273"/>
      <c r="Q1076" s="273"/>
      <c r="R1076" s="273"/>
      <c r="S1076" s="273"/>
      <c r="T1076" s="273"/>
      <c r="U1076" s="273"/>
      <c r="V1076" s="273"/>
      <c r="W1076" s="273"/>
      <c r="X1076" s="273"/>
      <c r="Y1076" s="273"/>
      <c r="Z1076" s="273"/>
      <c r="AA1076" s="273"/>
      <c r="AB1076" s="273"/>
      <c r="AC1076" s="273"/>
      <c r="AD1076" s="273"/>
      <c r="AE1076" s="273"/>
      <c r="AF1076" s="273"/>
      <c r="AG1076" s="273"/>
      <c r="AH1076" s="273"/>
      <c r="AI1076" s="273"/>
      <c r="AJ1076" s="273"/>
      <c r="AK1076" s="273"/>
      <c r="AL1076" s="273"/>
      <c r="AM1076" s="273"/>
      <c r="AN1076" s="273"/>
      <c r="AO1076" s="273"/>
      <c r="AP1076" s="273"/>
      <c r="AQ1076" s="273"/>
      <c r="AR1076" s="273"/>
      <c r="AS1076" s="273"/>
      <c r="AT1076" s="273"/>
      <c r="AU1076" s="273"/>
      <c r="AV1076" s="273"/>
      <c r="AW1076" s="273"/>
      <c r="AX1076" s="273"/>
      <c r="AY1076" s="273"/>
      <c r="AZ1076" s="273"/>
      <c r="BA1076" s="273"/>
      <c r="BB1076" s="273"/>
      <c r="BC1076" s="273"/>
      <c r="BD1076" s="273"/>
      <c r="BE1076" s="273"/>
      <c r="BF1076" s="273"/>
      <c r="BG1076" s="273"/>
      <c r="BH1076" s="273"/>
      <c r="BI1076" s="273"/>
      <c r="BJ1076" s="273"/>
      <c r="BK1076" s="273"/>
      <c r="BL1076" s="273"/>
      <c r="BM1076" s="273"/>
      <c r="BN1076" s="273"/>
      <c r="BO1076" s="273"/>
      <c r="BP1076" s="273"/>
      <c r="BQ1076" s="273"/>
      <c r="BR1076" s="273"/>
      <c r="BS1076" s="273"/>
      <c r="BT1076" s="273"/>
      <c r="BU1076" s="273"/>
      <c r="BV1076" s="273"/>
      <c r="BW1076" s="273"/>
      <c r="BX1076" s="273"/>
      <c r="BY1076" s="273"/>
      <c r="BZ1076" s="273"/>
      <c r="CA1076" s="273"/>
      <c r="CB1076" s="273"/>
      <c r="CC1076" s="273"/>
      <c r="CD1076" s="273"/>
      <c r="CE1076" s="273"/>
      <c r="CF1076" s="273"/>
      <c r="CG1076" s="273"/>
      <c r="CH1076" s="273"/>
      <c r="CI1076" s="273"/>
      <c r="CJ1076" s="273"/>
      <c r="CK1076" s="273"/>
      <c r="CL1076" s="273"/>
      <c r="CM1076" s="273"/>
      <c r="CN1076" s="273"/>
      <c r="CO1076" s="273"/>
      <c r="CP1076" s="273"/>
      <c r="CQ1076" s="273"/>
      <c r="CR1076" s="273"/>
      <c r="CS1076" s="273"/>
      <c r="CT1076" s="273"/>
      <c r="CU1076" s="273"/>
      <c r="CV1076" s="273"/>
      <c r="CW1076" s="273"/>
      <c r="CX1076" s="273"/>
      <c r="CY1076" s="273"/>
      <c r="CZ1076" s="273"/>
      <c r="DA1076" s="273"/>
      <c r="DB1076" s="273"/>
      <c r="DC1076" s="273"/>
      <c r="DD1076" s="273"/>
    </row>
    <row r="1077" spans="1:108" s="136" customFormat="1" ht="22.5" customHeight="1">
      <c r="A1077" s="299"/>
      <c r="C1077" s="16" t="s">
        <v>7654</v>
      </c>
      <c r="D1077" s="16" t="s">
        <v>7655</v>
      </c>
      <c r="E1077" s="16" t="s">
        <v>7650</v>
      </c>
      <c r="F1077" s="163" t="s">
        <v>7651</v>
      </c>
      <c r="G1077" s="43" t="s">
        <v>34</v>
      </c>
      <c r="H1077" s="354">
        <v>2434</v>
      </c>
      <c r="I1077" s="136">
        <v>0</v>
      </c>
      <c r="J1077" s="136">
        <v>0</v>
      </c>
      <c r="K1077" s="163"/>
      <c r="L1077" s="163"/>
      <c r="N1077" s="273"/>
      <c r="O1077" s="273"/>
      <c r="P1077" s="273"/>
      <c r="Q1077" s="273"/>
      <c r="R1077" s="273"/>
      <c r="S1077" s="273"/>
      <c r="T1077" s="273"/>
      <c r="U1077" s="273"/>
      <c r="V1077" s="273"/>
      <c r="W1077" s="273"/>
      <c r="X1077" s="273"/>
      <c r="Y1077" s="273"/>
      <c r="Z1077" s="273"/>
      <c r="AA1077" s="273"/>
      <c r="AB1077" s="273"/>
      <c r="AC1077" s="273"/>
      <c r="AD1077" s="273"/>
      <c r="AE1077" s="273"/>
      <c r="AF1077" s="273"/>
      <c r="AG1077" s="273"/>
      <c r="AH1077" s="273"/>
      <c r="AI1077" s="273"/>
      <c r="AJ1077" s="273"/>
      <c r="AK1077" s="273"/>
      <c r="AL1077" s="273"/>
      <c r="AM1077" s="273"/>
      <c r="AN1077" s="273"/>
      <c r="AO1077" s="273"/>
      <c r="AP1077" s="273"/>
      <c r="AQ1077" s="273"/>
      <c r="AR1077" s="273"/>
      <c r="AS1077" s="273"/>
      <c r="AT1077" s="273"/>
      <c r="AU1077" s="273"/>
      <c r="AV1077" s="273"/>
      <c r="AW1077" s="273"/>
      <c r="AX1077" s="273"/>
      <c r="AY1077" s="273"/>
      <c r="AZ1077" s="273"/>
      <c r="BA1077" s="273"/>
      <c r="BB1077" s="273"/>
      <c r="BC1077" s="273"/>
      <c r="BD1077" s="273"/>
      <c r="BE1077" s="273"/>
      <c r="BF1077" s="273"/>
      <c r="BG1077" s="273"/>
      <c r="BH1077" s="273"/>
      <c r="BI1077" s="273"/>
      <c r="BJ1077" s="273"/>
      <c r="BK1077" s="273"/>
      <c r="BL1077" s="273"/>
      <c r="BM1077" s="273"/>
      <c r="BN1077" s="273"/>
      <c r="BO1077" s="273"/>
      <c r="BP1077" s="273"/>
      <c r="BQ1077" s="273"/>
      <c r="BR1077" s="273"/>
      <c r="BS1077" s="273"/>
      <c r="BT1077" s="273"/>
      <c r="BU1077" s="273"/>
      <c r="BV1077" s="273"/>
      <c r="BW1077" s="273"/>
      <c r="BX1077" s="273"/>
      <c r="BY1077" s="273"/>
      <c r="BZ1077" s="273"/>
      <c r="CA1077" s="273"/>
      <c r="CB1077" s="273"/>
      <c r="CC1077" s="273"/>
      <c r="CD1077" s="273"/>
      <c r="CE1077" s="273"/>
      <c r="CF1077" s="273"/>
      <c r="CG1077" s="273"/>
      <c r="CH1077" s="273"/>
      <c r="CI1077" s="273"/>
      <c r="CJ1077" s="273"/>
      <c r="CK1077" s="273"/>
      <c r="CL1077" s="273"/>
      <c r="CM1077" s="273"/>
      <c r="CN1077" s="273"/>
      <c r="CO1077" s="273"/>
      <c r="CP1077" s="273"/>
      <c r="CQ1077" s="273"/>
      <c r="CR1077" s="273"/>
      <c r="CS1077" s="273"/>
      <c r="CT1077" s="273"/>
      <c r="CU1077" s="273"/>
      <c r="CV1077" s="273"/>
      <c r="CW1077" s="273"/>
      <c r="CX1077" s="273"/>
      <c r="CY1077" s="273"/>
      <c r="CZ1077" s="273"/>
      <c r="DA1077" s="273"/>
      <c r="DB1077" s="273"/>
      <c r="DC1077" s="273"/>
      <c r="DD1077" s="273"/>
    </row>
    <row r="1078" spans="1:108" s="136" customFormat="1" ht="22.5" customHeight="1">
      <c r="A1078" s="299">
        <v>209</v>
      </c>
      <c r="B1078" s="136">
        <v>33</v>
      </c>
      <c r="C1078" s="16" t="s">
        <v>7656</v>
      </c>
      <c r="D1078" s="16" t="s">
        <v>7606</v>
      </c>
      <c r="E1078" s="16" t="s">
        <v>7657</v>
      </c>
      <c r="F1078" s="163" t="s">
        <v>7658</v>
      </c>
      <c r="G1078" s="15" t="s">
        <v>6843</v>
      </c>
      <c r="H1078" s="354">
        <v>7800</v>
      </c>
      <c r="I1078" s="136">
        <v>0</v>
      </c>
      <c r="J1078" s="136">
        <v>0</v>
      </c>
      <c r="K1078" s="328">
        <v>42428</v>
      </c>
      <c r="L1078" s="163" t="s">
        <v>7659</v>
      </c>
      <c r="N1078" s="273"/>
      <c r="O1078" s="273"/>
      <c r="P1078" s="273"/>
      <c r="Q1078" s="273"/>
      <c r="R1078" s="273"/>
      <c r="S1078" s="273"/>
      <c r="T1078" s="273"/>
      <c r="U1078" s="273"/>
      <c r="V1078" s="273"/>
      <c r="W1078" s="273"/>
      <c r="X1078" s="273"/>
      <c r="Y1078" s="273"/>
      <c r="Z1078" s="273"/>
      <c r="AA1078" s="273"/>
      <c r="AB1078" s="273"/>
      <c r="AC1078" s="273"/>
      <c r="AD1078" s="273"/>
      <c r="AE1078" s="273"/>
      <c r="AF1078" s="273"/>
      <c r="AG1078" s="273"/>
      <c r="AH1078" s="273"/>
      <c r="AI1078" s="273"/>
      <c r="AJ1078" s="273"/>
      <c r="AK1078" s="273"/>
      <c r="AL1078" s="273"/>
      <c r="AM1078" s="273"/>
      <c r="AN1078" s="273"/>
      <c r="AO1078" s="273"/>
      <c r="AP1078" s="273"/>
      <c r="AQ1078" s="273"/>
      <c r="AR1078" s="273"/>
      <c r="AS1078" s="273"/>
      <c r="AT1078" s="273"/>
      <c r="AU1078" s="273"/>
      <c r="AV1078" s="273"/>
      <c r="AW1078" s="273"/>
      <c r="AX1078" s="273"/>
      <c r="AY1078" s="273"/>
      <c r="AZ1078" s="273"/>
      <c r="BA1078" s="273"/>
      <c r="BB1078" s="273"/>
      <c r="BC1078" s="273"/>
      <c r="BD1078" s="273"/>
      <c r="BE1078" s="273"/>
      <c r="BF1078" s="273"/>
      <c r="BG1078" s="273"/>
      <c r="BH1078" s="273"/>
      <c r="BI1078" s="273"/>
      <c r="BJ1078" s="273"/>
      <c r="BK1078" s="273"/>
      <c r="BL1078" s="273"/>
      <c r="BM1078" s="273"/>
      <c r="BN1078" s="273"/>
      <c r="BO1078" s="273"/>
      <c r="BP1078" s="273"/>
      <c r="BQ1078" s="273"/>
      <c r="BR1078" s="273"/>
      <c r="BS1078" s="273"/>
      <c r="BT1078" s="273"/>
      <c r="BU1078" s="273"/>
      <c r="BV1078" s="273"/>
      <c r="BW1078" s="273"/>
      <c r="BX1078" s="273"/>
      <c r="BY1078" s="273"/>
      <c r="BZ1078" s="273"/>
      <c r="CA1078" s="273"/>
      <c r="CB1078" s="273"/>
      <c r="CC1078" s="273"/>
      <c r="CD1078" s="273"/>
      <c r="CE1078" s="273"/>
      <c r="CF1078" s="273"/>
      <c r="CG1078" s="273"/>
      <c r="CH1078" s="273"/>
      <c r="CI1078" s="273"/>
      <c r="CJ1078" s="273"/>
      <c r="CK1078" s="273"/>
      <c r="CL1078" s="273"/>
      <c r="CM1078" s="273"/>
      <c r="CN1078" s="273"/>
      <c r="CO1078" s="273"/>
      <c r="CP1078" s="273"/>
      <c r="CQ1078" s="273"/>
      <c r="CR1078" s="273"/>
      <c r="CS1078" s="273"/>
      <c r="CT1078" s="273"/>
      <c r="CU1078" s="273"/>
      <c r="CV1078" s="273"/>
      <c r="CW1078" s="273"/>
      <c r="CX1078" s="273"/>
      <c r="CY1078" s="273"/>
      <c r="CZ1078" s="273"/>
      <c r="DA1078" s="273"/>
      <c r="DB1078" s="273"/>
      <c r="DC1078" s="273"/>
      <c r="DD1078" s="273"/>
    </row>
    <row r="1079" spans="1:108" s="136" customFormat="1" ht="22.5" customHeight="1">
      <c r="A1079" s="299">
        <v>210</v>
      </c>
      <c r="B1079" s="136">
        <v>34</v>
      </c>
      <c r="C1079" s="16" t="s">
        <v>7660</v>
      </c>
      <c r="D1079" s="16" t="s">
        <v>7606</v>
      </c>
      <c r="E1079" s="16" t="s">
        <v>7661</v>
      </c>
      <c r="F1079" s="163" t="s">
        <v>7662</v>
      </c>
      <c r="G1079" s="43" t="s">
        <v>34</v>
      </c>
      <c r="H1079" s="354">
        <v>620</v>
      </c>
      <c r="I1079" s="136">
        <v>0</v>
      </c>
      <c r="J1079" s="136">
        <v>0</v>
      </c>
      <c r="K1079" s="328">
        <v>42537</v>
      </c>
      <c r="L1079" s="163" t="s">
        <v>7663</v>
      </c>
      <c r="N1079" s="273"/>
      <c r="O1079" s="273"/>
      <c r="P1079" s="273"/>
      <c r="Q1079" s="273"/>
      <c r="R1079" s="273"/>
      <c r="S1079" s="273"/>
      <c r="T1079" s="273"/>
      <c r="U1079" s="273"/>
      <c r="V1079" s="273"/>
      <c r="W1079" s="273"/>
      <c r="X1079" s="273"/>
      <c r="Y1079" s="273"/>
      <c r="Z1079" s="273"/>
      <c r="AA1079" s="273"/>
      <c r="AB1079" s="273"/>
      <c r="AC1079" s="273"/>
      <c r="AD1079" s="273"/>
      <c r="AE1079" s="273"/>
      <c r="AF1079" s="273"/>
      <c r="AG1079" s="273"/>
      <c r="AH1079" s="273"/>
      <c r="AI1079" s="273"/>
      <c r="AJ1079" s="273"/>
      <c r="AK1079" s="273"/>
      <c r="AL1079" s="273"/>
      <c r="AM1079" s="273"/>
      <c r="AN1079" s="273"/>
      <c r="AO1079" s="273"/>
      <c r="AP1079" s="273"/>
      <c r="AQ1079" s="273"/>
      <c r="AR1079" s="273"/>
      <c r="AS1079" s="273"/>
      <c r="AT1079" s="273"/>
      <c r="AU1079" s="273"/>
      <c r="AV1079" s="273"/>
      <c r="AW1079" s="273"/>
      <c r="AX1079" s="273"/>
      <c r="AY1079" s="273"/>
      <c r="AZ1079" s="273"/>
      <c r="BA1079" s="273"/>
      <c r="BB1079" s="273"/>
      <c r="BC1079" s="273"/>
      <c r="BD1079" s="273"/>
      <c r="BE1079" s="273"/>
      <c r="BF1079" s="273"/>
      <c r="BG1079" s="273"/>
      <c r="BH1079" s="273"/>
      <c r="BI1079" s="273"/>
      <c r="BJ1079" s="273"/>
      <c r="BK1079" s="273"/>
      <c r="BL1079" s="273"/>
      <c r="BM1079" s="273"/>
      <c r="BN1079" s="273"/>
      <c r="BO1079" s="273"/>
      <c r="BP1079" s="273"/>
      <c r="BQ1079" s="273"/>
      <c r="BR1079" s="273"/>
      <c r="BS1079" s="273"/>
      <c r="BT1079" s="273"/>
      <c r="BU1079" s="273"/>
      <c r="BV1079" s="273"/>
      <c r="BW1079" s="273"/>
      <c r="BX1079" s="273"/>
      <c r="BY1079" s="273"/>
      <c r="BZ1079" s="273"/>
      <c r="CA1079" s="273"/>
      <c r="CB1079" s="273"/>
      <c r="CC1079" s="273"/>
      <c r="CD1079" s="273"/>
      <c r="CE1079" s="273"/>
      <c r="CF1079" s="273"/>
      <c r="CG1079" s="273"/>
      <c r="CH1079" s="273"/>
      <c r="CI1079" s="273"/>
      <c r="CJ1079" s="273"/>
      <c r="CK1079" s="273"/>
      <c r="CL1079" s="273"/>
      <c r="CM1079" s="273"/>
      <c r="CN1079" s="273"/>
      <c r="CO1079" s="273"/>
      <c r="CP1079" s="273"/>
      <c r="CQ1079" s="273"/>
      <c r="CR1079" s="273"/>
      <c r="CS1079" s="273"/>
      <c r="CT1079" s="273"/>
      <c r="CU1079" s="273"/>
      <c r="CV1079" s="273"/>
      <c r="CW1079" s="273"/>
      <c r="CX1079" s="273"/>
      <c r="CY1079" s="273"/>
      <c r="CZ1079" s="273"/>
      <c r="DA1079" s="273"/>
      <c r="DB1079" s="273"/>
      <c r="DC1079" s="273"/>
      <c r="DD1079" s="273"/>
    </row>
    <row r="1080" spans="1:108" s="136" customFormat="1" ht="22.5" customHeight="1">
      <c r="A1080" s="299"/>
      <c r="C1080" s="16" t="s">
        <v>7664</v>
      </c>
      <c r="D1080" s="16" t="s">
        <v>7606</v>
      </c>
      <c r="E1080" s="16" t="s">
        <v>7661</v>
      </c>
      <c r="F1080" s="163" t="s">
        <v>7662</v>
      </c>
      <c r="G1080" s="43" t="s">
        <v>34</v>
      </c>
      <c r="H1080" s="354">
        <v>1500</v>
      </c>
      <c r="I1080" s="136">
        <v>0</v>
      </c>
      <c r="J1080" s="136">
        <v>0</v>
      </c>
      <c r="K1080" s="328">
        <v>42537</v>
      </c>
      <c r="L1080" s="163" t="s">
        <v>7665</v>
      </c>
      <c r="N1080" s="273"/>
      <c r="O1080" s="273"/>
      <c r="P1080" s="273"/>
      <c r="Q1080" s="273"/>
      <c r="R1080" s="273"/>
      <c r="S1080" s="273"/>
      <c r="T1080" s="273"/>
      <c r="U1080" s="273"/>
      <c r="V1080" s="273"/>
      <c r="W1080" s="273"/>
      <c r="X1080" s="273"/>
      <c r="Y1080" s="273"/>
      <c r="Z1080" s="273"/>
      <c r="AA1080" s="273"/>
      <c r="AB1080" s="273"/>
      <c r="AC1080" s="273"/>
      <c r="AD1080" s="273"/>
      <c r="AE1080" s="273"/>
      <c r="AF1080" s="273"/>
      <c r="AG1080" s="273"/>
      <c r="AH1080" s="273"/>
      <c r="AI1080" s="273"/>
      <c r="AJ1080" s="273"/>
      <c r="AK1080" s="273"/>
      <c r="AL1080" s="273"/>
      <c r="AM1080" s="273"/>
      <c r="AN1080" s="273"/>
      <c r="AO1080" s="273"/>
      <c r="AP1080" s="273"/>
      <c r="AQ1080" s="273"/>
      <c r="AR1080" s="273"/>
      <c r="AS1080" s="273"/>
      <c r="AT1080" s="273"/>
      <c r="AU1080" s="273"/>
      <c r="AV1080" s="273"/>
      <c r="AW1080" s="273"/>
      <c r="AX1080" s="273"/>
      <c r="AY1080" s="273"/>
      <c r="AZ1080" s="273"/>
      <c r="BA1080" s="273"/>
      <c r="BB1080" s="273"/>
      <c r="BC1080" s="273"/>
      <c r="BD1080" s="273"/>
      <c r="BE1080" s="273"/>
      <c r="BF1080" s="273"/>
      <c r="BG1080" s="273"/>
      <c r="BH1080" s="273"/>
      <c r="BI1080" s="273"/>
      <c r="BJ1080" s="273"/>
      <c r="BK1080" s="273"/>
      <c r="BL1080" s="273"/>
      <c r="BM1080" s="273"/>
      <c r="BN1080" s="273"/>
      <c r="BO1080" s="273"/>
      <c r="BP1080" s="273"/>
      <c r="BQ1080" s="273"/>
      <c r="BR1080" s="273"/>
      <c r="BS1080" s="273"/>
      <c r="BT1080" s="273"/>
      <c r="BU1080" s="273"/>
      <c r="BV1080" s="273"/>
      <c r="BW1080" s="273"/>
      <c r="BX1080" s="273"/>
      <c r="BY1080" s="273"/>
      <c r="BZ1080" s="273"/>
      <c r="CA1080" s="273"/>
      <c r="CB1080" s="273"/>
      <c r="CC1080" s="273"/>
      <c r="CD1080" s="273"/>
      <c r="CE1080" s="273"/>
      <c r="CF1080" s="273"/>
      <c r="CG1080" s="273"/>
      <c r="CH1080" s="273"/>
      <c r="CI1080" s="273"/>
      <c r="CJ1080" s="273"/>
      <c r="CK1080" s="273"/>
      <c r="CL1080" s="273"/>
      <c r="CM1080" s="273"/>
      <c r="CN1080" s="273"/>
      <c r="CO1080" s="273"/>
      <c r="CP1080" s="273"/>
      <c r="CQ1080" s="273"/>
      <c r="CR1080" s="273"/>
      <c r="CS1080" s="273"/>
      <c r="CT1080" s="273"/>
      <c r="CU1080" s="273"/>
      <c r="CV1080" s="273"/>
      <c r="CW1080" s="273"/>
      <c r="CX1080" s="273"/>
      <c r="CY1080" s="273"/>
      <c r="CZ1080" s="273"/>
      <c r="DA1080" s="273"/>
      <c r="DB1080" s="273"/>
      <c r="DC1080" s="273"/>
      <c r="DD1080" s="273"/>
    </row>
    <row r="1081" spans="1:108" s="136" customFormat="1" ht="22.5" customHeight="1">
      <c r="A1081" s="299">
        <v>211</v>
      </c>
      <c r="B1081" s="136">
        <v>35</v>
      </c>
      <c r="C1081" s="16" t="s">
        <v>7666</v>
      </c>
      <c r="D1081" s="16" t="s">
        <v>7667</v>
      </c>
      <c r="E1081" s="16" t="s">
        <v>7668</v>
      </c>
      <c r="F1081" s="163" t="s">
        <v>7669</v>
      </c>
      <c r="G1081" s="43" t="s">
        <v>34</v>
      </c>
      <c r="H1081" s="354">
        <v>200</v>
      </c>
      <c r="I1081" s="136">
        <v>0</v>
      </c>
      <c r="J1081" s="136">
        <v>0</v>
      </c>
      <c r="K1081" s="328">
        <v>42428</v>
      </c>
      <c r="L1081" s="163" t="s">
        <v>7670</v>
      </c>
      <c r="N1081" s="273"/>
      <c r="O1081" s="273"/>
      <c r="P1081" s="273"/>
      <c r="Q1081" s="273"/>
      <c r="R1081" s="273"/>
      <c r="S1081" s="273"/>
      <c r="T1081" s="273"/>
      <c r="U1081" s="273"/>
      <c r="V1081" s="273"/>
      <c r="W1081" s="273"/>
      <c r="X1081" s="273"/>
      <c r="Y1081" s="273"/>
      <c r="Z1081" s="273"/>
      <c r="AA1081" s="273"/>
      <c r="AB1081" s="273"/>
      <c r="AC1081" s="273"/>
      <c r="AD1081" s="273"/>
      <c r="AE1081" s="273"/>
      <c r="AF1081" s="273"/>
      <c r="AG1081" s="273"/>
      <c r="AH1081" s="273"/>
      <c r="AI1081" s="273"/>
      <c r="AJ1081" s="273"/>
      <c r="AK1081" s="273"/>
      <c r="AL1081" s="273"/>
      <c r="AM1081" s="273"/>
      <c r="AN1081" s="273"/>
      <c r="AO1081" s="273"/>
      <c r="AP1081" s="273"/>
      <c r="AQ1081" s="273"/>
      <c r="AR1081" s="273"/>
      <c r="AS1081" s="273"/>
      <c r="AT1081" s="273"/>
      <c r="AU1081" s="273"/>
      <c r="AV1081" s="273"/>
      <c r="AW1081" s="273"/>
      <c r="AX1081" s="273"/>
      <c r="AY1081" s="273"/>
      <c r="AZ1081" s="273"/>
      <c r="BA1081" s="273"/>
      <c r="BB1081" s="273"/>
      <c r="BC1081" s="273"/>
      <c r="BD1081" s="273"/>
      <c r="BE1081" s="273"/>
      <c r="BF1081" s="273"/>
      <c r="BG1081" s="273"/>
      <c r="BH1081" s="273"/>
      <c r="BI1081" s="273"/>
      <c r="BJ1081" s="273"/>
      <c r="BK1081" s="273"/>
      <c r="BL1081" s="273"/>
      <c r="BM1081" s="273"/>
      <c r="BN1081" s="273"/>
      <c r="BO1081" s="273"/>
      <c r="BP1081" s="273"/>
      <c r="BQ1081" s="273"/>
      <c r="BR1081" s="273"/>
      <c r="BS1081" s="273"/>
      <c r="BT1081" s="273"/>
      <c r="BU1081" s="273"/>
      <c r="BV1081" s="273"/>
      <c r="BW1081" s="273"/>
      <c r="BX1081" s="273"/>
      <c r="BY1081" s="273"/>
      <c r="BZ1081" s="273"/>
      <c r="CA1081" s="273"/>
      <c r="CB1081" s="273"/>
      <c r="CC1081" s="273"/>
      <c r="CD1081" s="273"/>
      <c r="CE1081" s="273"/>
      <c r="CF1081" s="273"/>
      <c r="CG1081" s="273"/>
      <c r="CH1081" s="273"/>
      <c r="CI1081" s="273"/>
      <c r="CJ1081" s="273"/>
      <c r="CK1081" s="273"/>
      <c r="CL1081" s="273"/>
      <c r="CM1081" s="273"/>
      <c r="CN1081" s="273"/>
      <c r="CO1081" s="273"/>
      <c r="CP1081" s="273"/>
      <c r="CQ1081" s="273"/>
      <c r="CR1081" s="273"/>
      <c r="CS1081" s="273"/>
      <c r="CT1081" s="273"/>
      <c r="CU1081" s="273"/>
      <c r="CV1081" s="273"/>
      <c r="CW1081" s="273"/>
      <c r="CX1081" s="273"/>
      <c r="CY1081" s="273"/>
      <c r="CZ1081" s="273"/>
      <c r="DA1081" s="273"/>
      <c r="DB1081" s="273"/>
      <c r="DC1081" s="273"/>
      <c r="DD1081" s="273"/>
    </row>
    <row r="1082" spans="1:108" s="136" customFormat="1" ht="22.5" customHeight="1">
      <c r="A1082" s="299">
        <v>212</v>
      </c>
      <c r="B1082" s="136">
        <v>36</v>
      </c>
      <c r="C1082" s="16" t="s">
        <v>7625</v>
      </c>
      <c r="D1082" s="16" t="s">
        <v>7606</v>
      </c>
      <c r="E1082" s="16" t="s">
        <v>7626</v>
      </c>
      <c r="F1082" s="163" t="s">
        <v>7671</v>
      </c>
      <c r="G1082" s="15" t="s">
        <v>7672</v>
      </c>
      <c r="H1082" s="354">
        <v>34000</v>
      </c>
      <c r="I1082" s="136">
        <v>0</v>
      </c>
      <c r="J1082" s="136">
        <v>0</v>
      </c>
      <c r="K1082" s="328">
        <v>42428</v>
      </c>
      <c r="L1082" s="163" t="s">
        <v>7673</v>
      </c>
      <c r="N1082" s="273"/>
      <c r="O1082" s="273"/>
      <c r="P1082" s="273"/>
      <c r="Q1082" s="273"/>
      <c r="R1082" s="273"/>
      <c r="S1082" s="273"/>
      <c r="T1082" s="273"/>
      <c r="U1082" s="273"/>
      <c r="V1082" s="273"/>
      <c r="W1082" s="273"/>
      <c r="X1082" s="273"/>
      <c r="Y1082" s="273"/>
      <c r="Z1082" s="273"/>
      <c r="AA1082" s="273"/>
      <c r="AB1082" s="273"/>
      <c r="AC1082" s="273"/>
      <c r="AD1082" s="273"/>
      <c r="AE1082" s="273"/>
      <c r="AF1082" s="273"/>
      <c r="AG1082" s="273"/>
      <c r="AH1082" s="273"/>
      <c r="AI1082" s="273"/>
      <c r="AJ1082" s="273"/>
      <c r="AK1082" s="273"/>
      <c r="AL1082" s="273"/>
      <c r="AM1082" s="273"/>
      <c r="AN1082" s="273"/>
      <c r="AO1082" s="273"/>
      <c r="AP1082" s="273"/>
      <c r="AQ1082" s="273"/>
      <c r="AR1082" s="273"/>
      <c r="AS1082" s="273"/>
      <c r="AT1082" s="273"/>
      <c r="AU1082" s="273"/>
      <c r="AV1082" s="273"/>
      <c r="AW1082" s="273"/>
      <c r="AX1082" s="273"/>
      <c r="AY1082" s="273"/>
      <c r="AZ1082" s="273"/>
      <c r="BA1082" s="273"/>
      <c r="BB1082" s="273"/>
      <c r="BC1082" s="273"/>
      <c r="BD1082" s="273"/>
      <c r="BE1082" s="273"/>
      <c r="BF1082" s="273"/>
      <c r="BG1082" s="273"/>
      <c r="BH1082" s="273"/>
      <c r="BI1082" s="273"/>
      <c r="BJ1082" s="273"/>
      <c r="BK1082" s="273"/>
      <c r="BL1082" s="273"/>
      <c r="BM1082" s="273"/>
      <c r="BN1082" s="273"/>
      <c r="BO1082" s="273"/>
      <c r="BP1082" s="273"/>
      <c r="BQ1082" s="273"/>
      <c r="BR1082" s="273"/>
      <c r="BS1082" s="273"/>
      <c r="BT1082" s="273"/>
      <c r="BU1082" s="273"/>
      <c r="BV1082" s="273"/>
      <c r="BW1082" s="273"/>
      <c r="BX1082" s="273"/>
      <c r="BY1082" s="273"/>
      <c r="BZ1082" s="273"/>
      <c r="CA1082" s="273"/>
      <c r="CB1082" s="273"/>
      <c r="CC1082" s="273"/>
      <c r="CD1082" s="273"/>
      <c r="CE1082" s="273"/>
      <c r="CF1082" s="273"/>
      <c r="CG1082" s="273"/>
      <c r="CH1082" s="273"/>
      <c r="CI1082" s="273"/>
      <c r="CJ1082" s="273"/>
      <c r="CK1082" s="273"/>
      <c r="CL1082" s="273"/>
      <c r="CM1082" s="273"/>
      <c r="CN1082" s="273"/>
      <c r="CO1082" s="273"/>
      <c r="CP1082" s="273"/>
      <c r="CQ1082" s="273"/>
      <c r="CR1082" s="273"/>
      <c r="CS1082" s="273"/>
      <c r="CT1082" s="273"/>
      <c r="CU1082" s="273"/>
      <c r="CV1082" s="273"/>
      <c r="CW1082" s="273"/>
      <c r="CX1082" s="273"/>
      <c r="CY1082" s="273"/>
      <c r="CZ1082" s="273"/>
      <c r="DA1082" s="273"/>
      <c r="DB1082" s="273"/>
      <c r="DC1082" s="273"/>
      <c r="DD1082" s="273"/>
    </row>
    <row r="1083" spans="1:108" s="136" customFormat="1" ht="22.5" customHeight="1">
      <c r="A1083" s="299">
        <v>213</v>
      </c>
      <c r="B1083" s="136">
        <v>37</v>
      </c>
      <c r="C1083" s="16" t="s">
        <v>7618</v>
      </c>
      <c r="D1083" s="16" t="s">
        <v>7592</v>
      </c>
      <c r="E1083" s="16" t="s">
        <v>7622</v>
      </c>
      <c r="F1083" s="163" t="s">
        <v>7674</v>
      </c>
      <c r="G1083" s="15" t="s">
        <v>7675</v>
      </c>
      <c r="H1083" s="354">
        <v>1</v>
      </c>
      <c r="I1083" s="136">
        <v>0</v>
      </c>
      <c r="J1083" s="136">
        <v>0</v>
      </c>
      <c r="K1083" s="328">
        <v>42501</v>
      </c>
      <c r="L1083" s="163" t="s">
        <v>7676</v>
      </c>
      <c r="N1083" s="273"/>
      <c r="O1083" s="273"/>
      <c r="P1083" s="273"/>
      <c r="Q1083" s="273"/>
      <c r="R1083" s="273"/>
      <c r="S1083" s="273"/>
      <c r="T1083" s="273"/>
      <c r="U1083" s="273"/>
      <c r="V1083" s="273"/>
      <c r="W1083" s="273"/>
      <c r="X1083" s="273"/>
      <c r="Y1083" s="273"/>
      <c r="Z1083" s="273"/>
      <c r="AA1083" s="273"/>
      <c r="AB1083" s="273"/>
      <c r="AC1083" s="273"/>
      <c r="AD1083" s="273"/>
      <c r="AE1083" s="273"/>
      <c r="AF1083" s="273"/>
      <c r="AG1083" s="273"/>
      <c r="AH1083" s="273"/>
      <c r="AI1083" s="273"/>
      <c r="AJ1083" s="273"/>
      <c r="AK1083" s="273"/>
      <c r="AL1083" s="273"/>
      <c r="AM1083" s="273"/>
      <c r="AN1083" s="273"/>
      <c r="AO1083" s="273"/>
      <c r="AP1083" s="273"/>
      <c r="AQ1083" s="273"/>
      <c r="AR1083" s="273"/>
      <c r="AS1083" s="273"/>
      <c r="AT1083" s="273"/>
      <c r="AU1083" s="273"/>
      <c r="AV1083" s="273"/>
      <c r="AW1083" s="273"/>
      <c r="AX1083" s="273"/>
      <c r="AY1083" s="273"/>
      <c r="AZ1083" s="273"/>
      <c r="BA1083" s="273"/>
      <c r="BB1083" s="273"/>
      <c r="BC1083" s="273"/>
      <c r="BD1083" s="273"/>
      <c r="BE1083" s="273"/>
      <c r="BF1083" s="273"/>
      <c r="BG1083" s="273"/>
      <c r="BH1083" s="273"/>
      <c r="BI1083" s="273"/>
      <c r="BJ1083" s="273"/>
      <c r="BK1083" s="273"/>
      <c r="BL1083" s="273"/>
      <c r="BM1083" s="273"/>
      <c r="BN1083" s="273"/>
      <c r="BO1083" s="273"/>
      <c r="BP1083" s="273"/>
      <c r="BQ1083" s="273"/>
      <c r="BR1083" s="273"/>
      <c r="BS1083" s="273"/>
      <c r="BT1083" s="273"/>
      <c r="BU1083" s="273"/>
      <c r="BV1083" s="273"/>
      <c r="BW1083" s="273"/>
      <c r="BX1083" s="273"/>
      <c r="BY1083" s="273"/>
      <c r="BZ1083" s="273"/>
      <c r="CA1083" s="273"/>
      <c r="CB1083" s="273"/>
      <c r="CC1083" s="273"/>
      <c r="CD1083" s="273"/>
      <c r="CE1083" s="273"/>
      <c r="CF1083" s="273"/>
      <c r="CG1083" s="273"/>
      <c r="CH1083" s="273"/>
      <c r="CI1083" s="273"/>
      <c r="CJ1083" s="273"/>
      <c r="CK1083" s="273"/>
      <c r="CL1083" s="273"/>
      <c r="CM1083" s="273"/>
      <c r="CN1083" s="273"/>
      <c r="CO1083" s="273"/>
      <c r="CP1083" s="273"/>
      <c r="CQ1083" s="273"/>
      <c r="CR1083" s="273"/>
      <c r="CS1083" s="273"/>
      <c r="CT1083" s="273"/>
      <c r="CU1083" s="273"/>
      <c r="CV1083" s="273"/>
      <c r="CW1083" s="273"/>
      <c r="CX1083" s="273"/>
      <c r="CY1083" s="273"/>
      <c r="CZ1083" s="273"/>
      <c r="DA1083" s="273"/>
      <c r="DB1083" s="273"/>
      <c r="DC1083" s="273"/>
      <c r="DD1083" s="273"/>
    </row>
    <row r="1084" spans="1:108" s="136" customFormat="1" ht="22.5" customHeight="1">
      <c r="A1084" s="299">
        <v>214</v>
      </c>
      <c r="B1084" s="136">
        <v>38</v>
      </c>
      <c r="C1084" s="16" t="s">
        <v>7677</v>
      </c>
      <c r="D1084" s="16" t="s">
        <v>7667</v>
      </c>
      <c r="E1084" s="16" t="s">
        <v>7678</v>
      </c>
      <c r="F1084" s="163" t="s">
        <v>7679</v>
      </c>
      <c r="G1084" s="15" t="s">
        <v>34</v>
      </c>
      <c r="H1084" s="354">
        <v>4498</v>
      </c>
      <c r="I1084" s="355">
        <v>0</v>
      </c>
      <c r="J1084" s="355">
        <v>0</v>
      </c>
      <c r="K1084" s="329">
        <v>42300</v>
      </c>
      <c r="L1084" s="163" t="s">
        <v>7680</v>
      </c>
      <c r="N1084" s="273"/>
      <c r="O1084" s="273"/>
      <c r="P1084" s="273"/>
      <c r="Q1084" s="273"/>
      <c r="R1084" s="273"/>
      <c r="S1084" s="273"/>
      <c r="T1084" s="273"/>
      <c r="U1084" s="273"/>
      <c r="V1084" s="273"/>
      <c r="W1084" s="273"/>
      <c r="X1084" s="273"/>
      <c r="Y1084" s="273"/>
      <c r="Z1084" s="273"/>
      <c r="AA1084" s="273"/>
      <c r="AB1084" s="273"/>
      <c r="AC1084" s="273"/>
      <c r="AD1084" s="273"/>
      <c r="AE1084" s="273"/>
      <c r="AF1084" s="273"/>
      <c r="AG1084" s="273"/>
      <c r="AH1084" s="273"/>
      <c r="AI1084" s="273"/>
      <c r="AJ1084" s="273"/>
      <c r="AK1084" s="273"/>
      <c r="AL1084" s="273"/>
      <c r="AM1084" s="273"/>
      <c r="AN1084" s="273"/>
      <c r="AO1084" s="273"/>
      <c r="AP1084" s="273"/>
      <c r="AQ1084" s="273"/>
      <c r="AR1084" s="273"/>
      <c r="AS1084" s="273"/>
      <c r="AT1084" s="273"/>
      <c r="AU1084" s="273"/>
      <c r="AV1084" s="273"/>
      <c r="AW1084" s="273"/>
      <c r="AX1084" s="273"/>
      <c r="AY1084" s="273"/>
      <c r="AZ1084" s="273"/>
      <c r="BA1084" s="273"/>
      <c r="BB1084" s="273"/>
      <c r="BC1084" s="273"/>
      <c r="BD1084" s="273"/>
      <c r="BE1084" s="273"/>
      <c r="BF1084" s="273"/>
      <c r="BG1084" s="273"/>
      <c r="BH1084" s="273"/>
      <c r="BI1084" s="273"/>
      <c r="BJ1084" s="273"/>
      <c r="BK1084" s="273"/>
      <c r="BL1084" s="273"/>
      <c r="BM1084" s="273"/>
      <c r="BN1084" s="273"/>
      <c r="BO1084" s="273"/>
      <c r="BP1084" s="273"/>
      <c r="BQ1084" s="273"/>
      <c r="BR1084" s="273"/>
      <c r="BS1084" s="273"/>
      <c r="BT1084" s="273"/>
      <c r="BU1084" s="273"/>
      <c r="BV1084" s="273"/>
      <c r="BW1084" s="273"/>
      <c r="BX1084" s="273"/>
      <c r="BY1084" s="273"/>
      <c r="BZ1084" s="273"/>
      <c r="CA1084" s="273"/>
      <c r="CB1084" s="273"/>
      <c r="CC1084" s="273"/>
      <c r="CD1084" s="273"/>
      <c r="CE1084" s="273"/>
      <c r="CF1084" s="273"/>
      <c r="CG1084" s="273"/>
      <c r="CH1084" s="273"/>
      <c r="CI1084" s="273"/>
      <c r="CJ1084" s="273"/>
      <c r="CK1084" s="273"/>
      <c r="CL1084" s="273"/>
      <c r="CM1084" s="273"/>
      <c r="CN1084" s="273"/>
      <c r="CO1084" s="273"/>
      <c r="CP1084" s="273"/>
      <c r="CQ1084" s="273"/>
      <c r="CR1084" s="273"/>
      <c r="CS1084" s="273"/>
      <c r="CT1084" s="273"/>
      <c r="CU1084" s="273"/>
      <c r="CV1084" s="273"/>
      <c r="CW1084" s="273"/>
      <c r="CX1084" s="273"/>
      <c r="CY1084" s="273"/>
      <c r="CZ1084" s="273"/>
      <c r="DA1084" s="273"/>
      <c r="DB1084" s="273"/>
      <c r="DC1084" s="273"/>
      <c r="DD1084" s="273"/>
    </row>
    <row r="1085" spans="1:108" s="136" customFormat="1" ht="22.5" customHeight="1">
      <c r="A1085" s="299"/>
      <c r="C1085" s="16" t="s">
        <v>7681</v>
      </c>
      <c r="D1085" s="16" t="s">
        <v>7667</v>
      </c>
      <c r="E1085" s="16" t="s">
        <v>7678</v>
      </c>
      <c r="F1085" s="163" t="s">
        <v>7679</v>
      </c>
      <c r="G1085" s="15" t="s">
        <v>34</v>
      </c>
      <c r="H1085" s="354">
        <v>4498</v>
      </c>
      <c r="I1085" s="355">
        <v>0</v>
      </c>
      <c r="J1085" s="355">
        <v>0</v>
      </c>
      <c r="K1085" s="329">
        <v>42300</v>
      </c>
      <c r="L1085" s="163" t="s">
        <v>7682</v>
      </c>
      <c r="N1085" s="273"/>
      <c r="O1085" s="273"/>
      <c r="P1085" s="273"/>
      <c r="Q1085" s="273"/>
      <c r="R1085" s="273"/>
      <c r="S1085" s="273"/>
      <c r="T1085" s="273"/>
      <c r="U1085" s="273"/>
      <c r="V1085" s="273"/>
      <c r="W1085" s="273"/>
      <c r="X1085" s="273"/>
      <c r="Y1085" s="273"/>
      <c r="Z1085" s="273"/>
      <c r="AA1085" s="273"/>
      <c r="AB1085" s="273"/>
      <c r="AC1085" s="273"/>
      <c r="AD1085" s="273"/>
      <c r="AE1085" s="273"/>
      <c r="AF1085" s="273"/>
      <c r="AG1085" s="273"/>
      <c r="AH1085" s="273"/>
      <c r="AI1085" s="273"/>
      <c r="AJ1085" s="273"/>
      <c r="AK1085" s="273"/>
      <c r="AL1085" s="273"/>
      <c r="AM1085" s="273"/>
      <c r="AN1085" s="273"/>
      <c r="AO1085" s="273"/>
      <c r="AP1085" s="273"/>
      <c r="AQ1085" s="273"/>
      <c r="AR1085" s="273"/>
      <c r="AS1085" s="273"/>
      <c r="AT1085" s="273"/>
      <c r="AU1085" s="273"/>
      <c r="AV1085" s="273"/>
      <c r="AW1085" s="273"/>
      <c r="AX1085" s="273"/>
      <c r="AY1085" s="273"/>
      <c r="AZ1085" s="273"/>
      <c r="BA1085" s="273"/>
      <c r="BB1085" s="273"/>
      <c r="BC1085" s="273"/>
      <c r="BD1085" s="273"/>
      <c r="BE1085" s="273"/>
      <c r="BF1085" s="273"/>
      <c r="BG1085" s="273"/>
      <c r="BH1085" s="273"/>
      <c r="BI1085" s="273"/>
      <c r="BJ1085" s="273"/>
      <c r="BK1085" s="273"/>
      <c r="BL1085" s="273"/>
      <c r="BM1085" s="273"/>
      <c r="BN1085" s="273"/>
      <c r="BO1085" s="273"/>
      <c r="BP1085" s="273"/>
      <c r="BQ1085" s="273"/>
      <c r="BR1085" s="273"/>
      <c r="BS1085" s="273"/>
      <c r="BT1085" s="273"/>
      <c r="BU1085" s="273"/>
      <c r="BV1085" s="273"/>
      <c r="BW1085" s="273"/>
      <c r="BX1085" s="273"/>
      <c r="BY1085" s="273"/>
      <c r="BZ1085" s="273"/>
      <c r="CA1085" s="273"/>
      <c r="CB1085" s="273"/>
      <c r="CC1085" s="273"/>
      <c r="CD1085" s="273"/>
      <c r="CE1085" s="273"/>
      <c r="CF1085" s="273"/>
      <c r="CG1085" s="273"/>
      <c r="CH1085" s="273"/>
      <c r="CI1085" s="273"/>
      <c r="CJ1085" s="273"/>
      <c r="CK1085" s="273"/>
      <c r="CL1085" s="273"/>
      <c r="CM1085" s="273"/>
      <c r="CN1085" s="273"/>
      <c r="CO1085" s="273"/>
      <c r="CP1085" s="273"/>
      <c r="CQ1085" s="273"/>
      <c r="CR1085" s="273"/>
      <c r="CS1085" s="273"/>
      <c r="CT1085" s="273"/>
      <c r="CU1085" s="273"/>
      <c r="CV1085" s="273"/>
      <c r="CW1085" s="273"/>
      <c r="CX1085" s="273"/>
      <c r="CY1085" s="273"/>
      <c r="CZ1085" s="273"/>
      <c r="DA1085" s="273"/>
      <c r="DB1085" s="273"/>
      <c r="DC1085" s="273"/>
      <c r="DD1085" s="273"/>
    </row>
    <row r="1086" spans="1:108" s="136" customFormat="1" ht="22.5" customHeight="1">
      <c r="A1086" s="299">
        <v>215</v>
      </c>
      <c r="B1086" s="136">
        <v>39</v>
      </c>
      <c r="C1086" s="16" t="s">
        <v>7683</v>
      </c>
      <c r="D1086" s="16" t="s">
        <v>7667</v>
      </c>
      <c r="E1086" s="16" t="s">
        <v>7684</v>
      </c>
      <c r="F1086" s="163" t="s">
        <v>7685</v>
      </c>
      <c r="G1086" s="15" t="s">
        <v>34</v>
      </c>
      <c r="H1086" s="354">
        <v>5200</v>
      </c>
      <c r="I1086" s="355">
        <v>0</v>
      </c>
      <c r="J1086" s="355">
        <v>0</v>
      </c>
      <c r="K1086" s="329">
        <v>42300</v>
      </c>
      <c r="L1086" s="163" t="s">
        <v>7686</v>
      </c>
      <c r="N1086" s="273"/>
      <c r="O1086" s="273"/>
      <c r="P1086" s="273"/>
      <c r="Q1086" s="273"/>
      <c r="R1086" s="273"/>
      <c r="S1086" s="273"/>
      <c r="T1086" s="273"/>
      <c r="U1086" s="273"/>
      <c r="V1086" s="273"/>
      <c r="W1086" s="273"/>
      <c r="X1086" s="273"/>
      <c r="Y1086" s="273"/>
      <c r="Z1086" s="273"/>
      <c r="AA1086" s="273"/>
      <c r="AB1086" s="273"/>
      <c r="AC1086" s="273"/>
      <c r="AD1086" s="273"/>
      <c r="AE1086" s="273"/>
      <c r="AF1086" s="273"/>
      <c r="AG1086" s="273"/>
      <c r="AH1086" s="273"/>
      <c r="AI1086" s="273"/>
      <c r="AJ1086" s="273"/>
      <c r="AK1086" s="273"/>
      <c r="AL1086" s="273"/>
      <c r="AM1086" s="273"/>
      <c r="AN1086" s="273"/>
      <c r="AO1086" s="273"/>
      <c r="AP1086" s="273"/>
      <c r="AQ1086" s="273"/>
      <c r="AR1086" s="273"/>
      <c r="AS1086" s="273"/>
      <c r="AT1086" s="273"/>
      <c r="AU1086" s="273"/>
      <c r="AV1086" s="273"/>
      <c r="AW1086" s="273"/>
      <c r="AX1086" s="273"/>
      <c r="AY1086" s="273"/>
      <c r="AZ1086" s="273"/>
      <c r="BA1086" s="273"/>
      <c r="BB1086" s="273"/>
      <c r="BC1086" s="273"/>
      <c r="BD1086" s="273"/>
      <c r="BE1086" s="273"/>
      <c r="BF1086" s="273"/>
      <c r="BG1086" s="273"/>
      <c r="BH1086" s="273"/>
      <c r="BI1086" s="273"/>
      <c r="BJ1086" s="273"/>
      <c r="BK1086" s="273"/>
      <c r="BL1086" s="273"/>
      <c r="BM1086" s="273"/>
      <c r="BN1086" s="273"/>
      <c r="BO1086" s="273"/>
      <c r="BP1086" s="273"/>
      <c r="BQ1086" s="273"/>
      <c r="BR1086" s="273"/>
      <c r="BS1086" s="273"/>
      <c r="BT1086" s="273"/>
      <c r="BU1086" s="273"/>
      <c r="BV1086" s="273"/>
      <c r="BW1086" s="273"/>
      <c r="BX1086" s="273"/>
      <c r="BY1086" s="273"/>
      <c r="BZ1086" s="273"/>
      <c r="CA1086" s="273"/>
      <c r="CB1086" s="273"/>
      <c r="CC1086" s="273"/>
      <c r="CD1086" s="273"/>
      <c r="CE1086" s="273"/>
      <c r="CF1086" s="273"/>
      <c r="CG1086" s="273"/>
      <c r="CH1086" s="273"/>
      <c r="CI1086" s="273"/>
      <c r="CJ1086" s="273"/>
      <c r="CK1086" s="273"/>
      <c r="CL1086" s="273"/>
      <c r="CM1086" s="273"/>
      <c r="CN1086" s="273"/>
      <c r="CO1086" s="273"/>
      <c r="CP1086" s="273"/>
      <c r="CQ1086" s="273"/>
      <c r="CR1086" s="273"/>
      <c r="CS1086" s="273"/>
      <c r="CT1086" s="273"/>
      <c r="CU1086" s="273"/>
      <c r="CV1086" s="273"/>
      <c r="CW1086" s="273"/>
      <c r="CX1086" s="273"/>
      <c r="CY1086" s="273"/>
      <c r="CZ1086" s="273"/>
      <c r="DA1086" s="273"/>
      <c r="DB1086" s="273"/>
      <c r="DC1086" s="273"/>
      <c r="DD1086" s="273"/>
    </row>
    <row r="1087" spans="1:108" s="136" customFormat="1" ht="22.5" customHeight="1">
      <c r="A1087" s="299">
        <v>216</v>
      </c>
      <c r="B1087" s="136">
        <v>40</v>
      </c>
      <c r="C1087" s="16" t="s">
        <v>7687</v>
      </c>
      <c r="D1087" s="16" t="s">
        <v>7667</v>
      </c>
      <c r="E1087" s="16" t="s">
        <v>7688</v>
      </c>
      <c r="F1087" s="163" t="s">
        <v>7689</v>
      </c>
      <c r="G1087" s="15" t="s">
        <v>34</v>
      </c>
      <c r="H1087" s="354">
        <v>38000</v>
      </c>
      <c r="I1087" s="355">
        <v>0</v>
      </c>
      <c r="J1087" s="355">
        <v>0</v>
      </c>
      <c r="K1087" s="329">
        <v>42300</v>
      </c>
      <c r="L1087" s="163" t="s">
        <v>7690</v>
      </c>
      <c r="N1087" s="273"/>
      <c r="O1087" s="273"/>
      <c r="P1087" s="273"/>
      <c r="Q1087" s="273"/>
      <c r="R1087" s="273"/>
      <c r="S1087" s="273"/>
      <c r="T1087" s="273"/>
      <c r="U1087" s="273"/>
      <c r="V1087" s="273"/>
      <c r="W1087" s="273"/>
      <c r="X1087" s="273"/>
      <c r="Y1087" s="273"/>
      <c r="Z1087" s="273"/>
      <c r="AA1087" s="273"/>
      <c r="AB1087" s="273"/>
      <c r="AC1087" s="273"/>
      <c r="AD1087" s="273"/>
      <c r="AE1087" s="273"/>
      <c r="AF1087" s="273"/>
      <c r="AG1087" s="273"/>
      <c r="AH1087" s="273"/>
      <c r="AI1087" s="273"/>
      <c r="AJ1087" s="273"/>
      <c r="AK1087" s="273"/>
      <c r="AL1087" s="273"/>
      <c r="AM1087" s="273"/>
      <c r="AN1087" s="273"/>
      <c r="AO1087" s="273"/>
      <c r="AP1087" s="273"/>
      <c r="AQ1087" s="273"/>
      <c r="AR1087" s="273"/>
      <c r="AS1087" s="273"/>
      <c r="AT1087" s="273"/>
      <c r="AU1087" s="273"/>
      <c r="AV1087" s="273"/>
      <c r="AW1087" s="273"/>
      <c r="AX1087" s="273"/>
      <c r="AY1087" s="273"/>
      <c r="AZ1087" s="273"/>
      <c r="BA1087" s="273"/>
      <c r="BB1087" s="273"/>
      <c r="BC1087" s="273"/>
      <c r="BD1087" s="273"/>
      <c r="BE1087" s="273"/>
      <c r="BF1087" s="273"/>
      <c r="BG1087" s="273"/>
      <c r="BH1087" s="273"/>
      <c r="BI1087" s="273"/>
      <c r="BJ1087" s="273"/>
      <c r="BK1087" s="273"/>
      <c r="BL1087" s="273"/>
      <c r="BM1087" s="273"/>
      <c r="BN1087" s="273"/>
      <c r="BO1087" s="273"/>
      <c r="BP1087" s="273"/>
      <c r="BQ1087" s="273"/>
      <c r="BR1087" s="273"/>
      <c r="BS1087" s="273"/>
      <c r="BT1087" s="273"/>
      <c r="BU1087" s="273"/>
      <c r="BV1087" s="273"/>
      <c r="BW1087" s="273"/>
      <c r="BX1087" s="273"/>
      <c r="BY1087" s="273"/>
      <c r="BZ1087" s="273"/>
      <c r="CA1087" s="273"/>
      <c r="CB1087" s="273"/>
      <c r="CC1087" s="273"/>
      <c r="CD1087" s="273"/>
      <c r="CE1087" s="273"/>
      <c r="CF1087" s="273"/>
      <c r="CG1087" s="273"/>
      <c r="CH1087" s="273"/>
      <c r="CI1087" s="273"/>
      <c r="CJ1087" s="273"/>
      <c r="CK1087" s="273"/>
      <c r="CL1087" s="273"/>
      <c r="CM1087" s="273"/>
      <c r="CN1087" s="273"/>
      <c r="CO1087" s="273"/>
      <c r="CP1087" s="273"/>
      <c r="CQ1087" s="273"/>
      <c r="CR1087" s="273"/>
      <c r="CS1087" s="273"/>
      <c r="CT1087" s="273"/>
      <c r="CU1087" s="273"/>
      <c r="CV1087" s="273"/>
      <c r="CW1087" s="273"/>
      <c r="CX1087" s="273"/>
      <c r="CY1087" s="273"/>
      <c r="CZ1087" s="273"/>
      <c r="DA1087" s="273"/>
      <c r="DB1087" s="273"/>
      <c r="DC1087" s="273"/>
      <c r="DD1087" s="273"/>
    </row>
    <row r="1088" spans="1:108" s="136" customFormat="1" ht="22.5" customHeight="1">
      <c r="A1088" s="299">
        <v>217</v>
      </c>
      <c r="B1088" s="136">
        <v>41</v>
      </c>
      <c r="C1088" s="136" t="s">
        <v>5533</v>
      </c>
      <c r="D1088" s="136" t="s">
        <v>7667</v>
      </c>
      <c r="E1088" s="136" t="s">
        <v>7691</v>
      </c>
      <c r="F1088" s="299" t="s">
        <v>7692</v>
      </c>
      <c r="G1088" s="15" t="s">
        <v>34</v>
      </c>
      <c r="H1088" s="355">
        <v>39600</v>
      </c>
      <c r="I1088" s="136">
        <v>0</v>
      </c>
      <c r="J1088" s="136">
        <v>0</v>
      </c>
      <c r="K1088" s="162" t="s">
        <v>6784</v>
      </c>
      <c r="L1088" s="299" t="s">
        <v>7693</v>
      </c>
      <c r="N1088" s="273"/>
      <c r="O1088" s="273"/>
      <c r="P1088" s="273"/>
      <c r="Q1088" s="273"/>
      <c r="R1088" s="273"/>
      <c r="S1088" s="273"/>
      <c r="T1088" s="273"/>
      <c r="U1088" s="273"/>
      <c r="V1088" s="273"/>
      <c r="W1088" s="273"/>
      <c r="X1088" s="273"/>
      <c r="Y1088" s="273"/>
      <c r="Z1088" s="273"/>
      <c r="AA1088" s="273"/>
      <c r="AB1088" s="273"/>
      <c r="AC1088" s="273"/>
      <c r="AD1088" s="273"/>
      <c r="AE1088" s="273"/>
      <c r="AF1088" s="273"/>
      <c r="AG1088" s="273"/>
      <c r="AH1088" s="273"/>
      <c r="AI1088" s="273"/>
      <c r="AJ1088" s="273"/>
      <c r="AK1088" s="273"/>
      <c r="AL1088" s="273"/>
      <c r="AM1088" s="273"/>
      <c r="AN1088" s="273"/>
      <c r="AO1088" s="273"/>
      <c r="AP1088" s="273"/>
      <c r="AQ1088" s="273"/>
      <c r="AR1088" s="273"/>
      <c r="AS1088" s="273"/>
      <c r="AT1088" s="273"/>
      <c r="AU1088" s="273"/>
      <c r="AV1088" s="273"/>
      <c r="AW1088" s="273"/>
      <c r="AX1088" s="273"/>
      <c r="AY1088" s="273"/>
      <c r="AZ1088" s="273"/>
      <c r="BA1088" s="273"/>
      <c r="BB1088" s="273"/>
      <c r="BC1088" s="273"/>
      <c r="BD1088" s="273"/>
      <c r="BE1088" s="273"/>
      <c r="BF1088" s="273"/>
      <c r="BG1088" s="273"/>
      <c r="BH1088" s="273"/>
      <c r="BI1088" s="273"/>
      <c r="BJ1088" s="273"/>
      <c r="BK1088" s="273"/>
      <c r="BL1088" s="273"/>
      <c r="BM1088" s="273"/>
      <c r="BN1088" s="273"/>
      <c r="BO1088" s="273"/>
      <c r="BP1088" s="273"/>
      <c r="BQ1088" s="273"/>
      <c r="BR1088" s="273"/>
      <c r="BS1088" s="273"/>
      <c r="BT1088" s="273"/>
      <c r="BU1088" s="273"/>
      <c r="BV1088" s="273"/>
      <c r="BW1088" s="273"/>
      <c r="BX1088" s="273"/>
      <c r="BY1088" s="273"/>
      <c r="BZ1088" s="273"/>
      <c r="CA1088" s="273"/>
      <c r="CB1088" s="273"/>
      <c r="CC1088" s="273"/>
      <c r="CD1088" s="273"/>
      <c r="CE1088" s="273"/>
      <c r="CF1088" s="273"/>
      <c r="CG1088" s="273"/>
      <c r="CH1088" s="273"/>
      <c r="CI1088" s="273"/>
      <c r="CJ1088" s="273"/>
      <c r="CK1088" s="273"/>
      <c r="CL1088" s="273"/>
      <c r="CM1088" s="273"/>
      <c r="CN1088" s="273"/>
      <c r="CO1088" s="273"/>
      <c r="CP1088" s="273"/>
      <c r="CQ1088" s="273"/>
      <c r="CR1088" s="273"/>
      <c r="CS1088" s="273"/>
      <c r="CT1088" s="273"/>
      <c r="CU1088" s="273"/>
      <c r="CV1088" s="273"/>
      <c r="CW1088" s="273"/>
      <c r="CX1088" s="273"/>
      <c r="CY1088" s="273"/>
      <c r="CZ1088" s="273"/>
      <c r="DA1088" s="273"/>
      <c r="DB1088" s="273"/>
      <c r="DC1088" s="273"/>
      <c r="DD1088" s="273"/>
    </row>
    <row r="1089" spans="1:108" s="136" customFormat="1" ht="22.5" customHeight="1">
      <c r="A1089" s="299">
        <v>218</v>
      </c>
      <c r="B1089" s="136">
        <v>42</v>
      </c>
      <c r="C1089" s="136" t="s">
        <v>5533</v>
      </c>
      <c r="D1089" s="136" t="s">
        <v>7667</v>
      </c>
      <c r="E1089" s="136" t="s">
        <v>7691</v>
      </c>
      <c r="F1089" s="299" t="s">
        <v>7694</v>
      </c>
      <c r="G1089" s="136" t="s">
        <v>243</v>
      </c>
      <c r="H1089" s="355">
        <v>50000</v>
      </c>
      <c r="I1089" s="136">
        <v>0</v>
      </c>
      <c r="J1089" s="136">
        <v>0</v>
      </c>
      <c r="K1089" s="162" t="s">
        <v>6784</v>
      </c>
      <c r="L1089" s="299" t="s">
        <v>7695</v>
      </c>
      <c r="N1089" s="273"/>
      <c r="O1089" s="273"/>
      <c r="P1089" s="273"/>
      <c r="Q1089" s="273"/>
      <c r="R1089" s="273"/>
      <c r="S1089" s="273"/>
      <c r="T1089" s="273"/>
      <c r="U1089" s="273"/>
      <c r="V1089" s="273"/>
      <c r="W1089" s="273"/>
      <c r="X1089" s="273"/>
      <c r="Y1089" s="273"/>
      <c r="Z1089" s="273"/>
      <c r="AA1089" s="273"/>
      <c r="AB1089" s="273"/>
      <c r="AC1089" s="273"/>
      <c r="AD1089" s="273"/>
      <c r="AE1089" s="273"/>
      <c r="AF1089" s="273"/>
      <c r="AG1089" s="273"/>
      <c r="AH1089" s="273"/>
      <c r="AI1089" s="273"/>
      <c r="AJ1089" s="273"/>
      <c r="AK1089" s="273"/>
      <c r="AL1089" s="273"/>
      <c r="AM1089" s="273"/>
      <c r="AN1089" s="273"/>
      <c r="AO1089" s="273"/>
      <c r="AP1089" s="273"/>
      <c r="AQ1089" s="273"/>
      <c r="AR1089" s="273"/>
      <c r="AS1089" s="273"/>
      <c r="AT1089" s="273"/>
      <c r="AU1089" s="273"/>
      <c r="AV1089" s="273"/>
      <c r="AW1089" s="273"/>
      <c r="AX1089" s="273"/>
      <c r="AY1089" s="273"/>
      <c r="AZ1089" s="273"/>
      <c r="BA1089" s="273"/>
      <c r="BB1089" s="273"/>
      <c r="BC1089" s="273"/>
      <c r="BD1089" s="273"/>
      <c r="BE1089" s="273"/>
      <c r="BF1089" s="273"/>
      <c r="BG1089" s="273"/>
      <c r="BH1089" s="273"/>
      <c r="BI1089" s="273"/>
      <c r="BJ1089" s="273"/>
      <c r="BK1089" s="273"/>
      <c r="BL1089" s="273"/>
      <c r="BM1089" s="273"/>
      <c r="BN1089" s="273"/>
      <c r="BO1089" s="273"/>
      <c r="BP1089" s="273"/>
      <c r="BQ1089" s="273"/>
      <c r="BR1089" s="273"/>
      <c r="BS1089" s="273"/>
      <c r="BT1089" s="273"/>
      <c r="BU1089" s="273"/>
      <c r="BV1089" s="273"/>
      <c r="BW1089" s="273"/>
      <c r="BX1089" s="273"/>
      <c r="BY1089" s="273"/>
      <c r="BZ1089" s="273"/>
      <c r="CA1089" s="273"/>
      <c r="CB1089" s="273"/>
      <c r="CC1089" s="273"/>
      <c r="CD1089" s="273"/>
      <c r="CE1089" s="273"/>
      <c r="CF1089" s="273"/>
      <c r="CG1089" s="273"/>
      <c r="CH1089" s="273"/>
      <c r="CI1089" s="273"/>
      <c r="CJ1089" s="273"/>
      <c r="CK1089" s="273"/>
      <c r="CL1089" s="273"/>
      <c r="CM1089" s="273"/>
      <c r="CN1089" s="273"/>
      <c r="CO1089" s="273"/>
      <c r="CP1089" s="273"/>
      <c r="CQ1089" s="273"/>
      <c r="CR1089" s="273"/>
      <c r="CS1089" s="273"/>
      <c r="CT1089" s="273"/>
      <c r="CU1089" s="273"/>
      <c r="CV1089" s="273"/>
      <c r="CW1089" s="273"/>
      <c r="CX1089" s="273"/>
      <c r="CY1089" s="273"/>
      <c r="CZ1089" s="273"/>
      <c r="DA1089" s="273"/>
      <c r="DB1089" s="273"/>
      <c r="DC1089" s="273"/>
      <c r="DD1089" s="273"/>
    </row>
    <row r="1090" spans="1:108" s="136" customFormat="1" ht="22.5" customHeight="1">
      <c r="A1090" s="299">
        <v>219</v>
      </c>
      <c r="B1090" s="136">
        <v>43</v>
      </c>
      <c r="C1090" s="16" t="s">
        <v>7696</v>
      </c>
      <c r="D1090" s="16" t="s">
        <v>7667</v>
      </c>
      <c r="E1090" s="16" t="s">
        <v>7697</v>
      </c>
      <c r="F1090" s="163" t="s">
        <v>7698</v>
      </c>
      <c r="G1090" s="136" t="s">
        <v>34</v>
      </c>
      <c r="H1090" s="354">
        <v>200</v>
      </c>
      <c r="I1090" s="356">
        <v>0</v>
      </c>
      <c r="J1090" s="356">
        <v>0</v>
      </c>
      <c r="K1090" s="329">
        <v>42043</v>
      </c>
      <c r="L1090" s="163" t="s">
        <v>7699</v>
      </c>
      <c r="M1090" s="180"/>
      <c r="N1090" s="273"/>
      <c r="O1090" s="273"/>
      <c r="P1090" s="273"/>
      <c r="Q1090" s="273"/>
      <c r="R1090" s="273"/>
      <c r="S1090" s="273"/>
      <c r="T1090" s="273"/>
      <c r="U1090" s="273"/>
      <c r="V1090" s="273"/>
      <c r="W1090" s="273"/>
      <c r="X1090" s="273"/>
      <c r="Y1090" s="273"/>
      <c r="Z1090" s="273"/>
      <c r="AA1090" s="273"/>
      <c r="AB1090" s="273"/>
      <c r="AC1090" s="273"/>
      <c r="AD1090" s="273"/>
      <c r="AE1090" s="273"/>
      <c r="AF1090" s="273"/>
      <c r="AG1090" s="273"/>
      <c r="AH1090" s="273"/>
      <c r="AI1090" s="273"/>
      <c r="AJ1090" s="273"/>
      <c r="AK1090" s="273"/>
      <c r="AL1090" s="273"/>
      <c r="AM1090" s="273"/>
      <c r="AN1090" s="273"/>
      <c r="AO1090" s="273"/>
      <c r="AP1090" s="273"/>
      <c r="AQ1090" s="273"/>
      <c r="AR1090" s="273"/>
      <c r="AS1090" s="273"/>
      <c r="AT1090" s="273"/>
      <c r="AU1090" s="273"/>
      <c r="AV1090" s="273"/>
      <c r="AW1090" s="273"/>
      <c r="AX1090" s="273"/>
      <c r="AY1090" s="273"/>
      <c r="AZ1090" s="273"/>
      <c r="BA1090" s="273"/>
      <c r="BB1090" s="273"/>
      <c r="BC1090" s="273"/>
      <c r="BD1090" s="273"/>
      <c r="BE1090" s="273"/>
      <c r="BF1090" s="273"/>
      <c r="BG1090" s="273"/>
      <c r="BH1090" s="273"/>
      <c r="BI1090" s="273"/>
      <c r="BJ1090" s="273"/>
      <c r="BK1090" s="273"/>
      <c r="BL1090" s="273"/>
      <c r="BM1090" s="273"/>
      <c r="BN1090" s="273"/>
      <c r="BO1090" s="273"/>
      <c r="BP1090" s="273"/>
      <c r="BQ1090" s="273"/>
      <c r="BR1090" s="273"/>
      <c r="BS1090" s="273"/>
      <c r="BT1090" s="273"/>
      <c r="BU1090" s="273"/>
      <c r="BV1090" s="273"/>
      <c r="BW1090" s="273"/>
      <c r="BX1090" s="273"/>
      <c r="BY1090" s="273"/>
      <c r="BZ1090" s="273"/>
      <c r="CA1090" s="273"/>
      <c r="CB1090" s="273"/>
      <c r="CC1090" s="273"/>
      <c r="CD1090" s="273"/>
      <c r="CE1090" s="273"/>
      <c r="CF1090" s="273"/>
      <c r="CG1090" s="273"/>
      <c r="CH1090" s="273"/>
      <c r="CI1090" s="273"/>
      <c r="CJ1090" s="273"/>
      <c r="CK1090" s="273"/>
      <c r="CL1090" s="273"/>
      <c r="CM1090" s="273"/>
      <c r="CN1090" s="273"/>
      <c r="CO1090" s="273"/>
      <c r="CP1090" s="273"/>
      <c r="CQ1090" s="273"/>
      <c r="CR1090" s="273"/>
      <c r="CS1090" s="273"/>
      <c r="CT1090" s="273"/>
      <c r="CU1090" s="273"/>
      <c r="CV1090" s="273"/>
      <c r="CW1090" s="273"/>
      <c r="CX1090" s="273"/>
      <c r="CY1090" s="273"/>
      <c r="CZ1090" s="273"/>
      <c r="DA1090" s="273"/>
      <c r="DB1090" s="273"/>
      <c r="DC1090" s="273"/>
      <c r="DD1090" s="273"/>
    </row>
    <row r="1091" spans="1:108" s="136" customFormat="1" ht="22.5" customHeight="1">
      <c r="A1091" s="299">
        <v>220</v>
      </c>
      <c r="B1091" s="136">
        <v>44</v>
      </c>
      <c r="C1091" s="16" t="s">
        <v>7700</v>
      </c>
      <c r="D1091" s="16" t="s">
        <v>7524</v>
      </c>
      <c r="E1091" s="16" t="s">
        <v>7701</v>
      </c>
      <c r="F1091" s="163" t="s">
        <v>7702</v>
      </c>
      <c r="G1091" s="136" t="s">
        <v>243</v>
      </c>
      <c r="H1091" s="354">
        <v>225211</v>
      </c>
      <c r="I1091" s="356">
        <v>0</v>
      </c>
      <c r="J1091" s="356">
        <v>0</v>
      </c>
      <c r="K1091" s="329" t="s">
        <v>7703</v>
      </c>
      <c r="L1091" s="163" t="s">
        <v>7704</v>
      </c>
      <c r="M1091" s="180"/>
      <c r="N1091" s="273"/>
      <c r="O1091" s="273"/>
      <c r="P1091" s="273"/>
      <c r="Q1091" s="273"/>
      <c r="R1091" s="273"/>
      <c r="S1091" s="273"/>
      <c r="T1091" s="273"/>
      <c r="U1091" s="273"/>
      <c r="V1091" s="273"/>
      <c r="W1091" s="273"/>
      <c r="X1091" s="273"/>
      <c r="Y1091" s="273"/>
      <c r="Z1091" s="273"/>
      <c r="AA1091" s="273"/>
      <c r="AB1091" s="273"/>
      <c r="AC1091" s="273"/>
      <c r="AD1091" s="273"/>
      <c r="AE1091" s="273"/>
      <c r="AF1091" s="273"/>
      <c r="AG1091" s="273"/>
      <c r="AH1091" s="273"/>
      <c r="AI1091" s="273"/>
      <c r="AJ1091" s="273"/>
      <c r="AK1091" s="273"/>
      <c r="AL1091" s="273"/>
      <c r="AM1091" s="273"/>
      <c r="AN1091" s="273"/>
      <c r="AO1091" s="273"/>
      <c r="AP1091" s="273"/>
      <c r="AQ1091" s="273"/>
      <c r="AR1091" s="273"/>
      <c r="AS1091" s="273"/>
      <c r="AT1091" s="273"/>
      <c r="AU1091" s="273"/>
      <c r="AV1091" s="273"/>
      <c r="AW1091" s="273"/>
      <c r="AX1091" s="273"/>
      <c r="AY1091" s="273"/>
      <c r="AZ1091" s="273"/>
      <c r="BA1091" s="273"/>
      <c r="BB1091" s="273"/>
      <c r="BC1091" s="273"/>
      <c r="BD1091" s="273"/>
      <c r="BE1091" s="273"/>
      <c r="BF1091" s="273"/>
      <c r="BG1091" s="273"/>
      <c r="BH1091" s="273"/>
      <c r="BI1091" s="273"/>
      <c r="BJ1091" s="273"/>
      <c r="BK1091" s="273"/>
      <c r="BL1091" s="273"/>
      <c r="BM1091" s="273"/>
      <c r="BN1091" s="273"/>
      <c r="BO1091" s="273"/>
      <c r="BP1091" s="273"/>
      <c r="BQ1091" s="273"/>
      <c r="BR1091" s="273"/>
      <c r="BS1091" s="273"/>
      <c r="BT1091" s="273"/>
      <c r="BU1091" s="273"/>
      <c r="BV1091" s="273"/>
      <c r="BW1091" s="273"/>
      <c r="BX1091" s="273"/>
      <c r="BY1091" s="273"/>
      <c r="BZ1091" s="273"/>
      <c r="CA1091" s="273"/>
      <c r="CB1091" s="273"/>
      <c r="CC1091" s="273"/>
      <c r="CD1091" s="273"/>
      <c r="CE1091" s="273"/>
      <c r="CF1091" s="273"/>
      <c r="CG1091" s="273"/>
      <c r="CH1091" s="273"/>
      <c r="CI1091" s="273"/>
      <c r="CJ1091" s="273"/>
      <c r="CK1091" s="273"/>
      <c r="CL1091" s="273"/>
      <c r="CM1091" s="273"/>
      <c r="CN1091" s="273"/>
      <c r="CO1091" s="273"/>
      <c r="CP1091" s="273"/>
      <c r="CQ1091" s="273"/>
      <c r="CR1091" s="273"/>
      <c r="CS1091" s="273"/>
      <c r="CT1091" s="273"/>
      <c r="CU1091" s="273"/>
      <c r="CV1091" s="273"/>
      <c r="CW1091" s="273"/>
      <c r="CX1091" s="273"/>
      <c r="CY1091" s="273"/>
      <c r="CZ1091" s="273"/>
      <c r="DA1091" s="273"/>
      <c r="DB1091" s="273"/>
      <c r="DC1091" s="273"/>
      <c r="DD1091" s="273"/>
    </row>
    <row r="1092" spans="1:108" s="136" customFormat="1" ht="22.5" customHeight="1">
      <c r="A1092" s="299">
        <v>221</v>
      </c>
      <c r="B1092" s="136">
        <v>45</v>
      </c>
      <c r="C1092" s="136" t="s">
        <v>5533</v>
      </c>
      <c r="D1092" s="16" t="s">
        <v>7667</v>
      </c>
      <c r="E1092" s="136" t="s">
        <v>7691</v>
      </c>
      <c r="F1092" s="163" t="s">
        <v>7705</v>
      </c>
      <c r="G1092" s="136" t="s">
        <v>243</v>
      </c>
      <c r="H1092" s="354">
        <v>470000</v>
      </c>
      <c r="I1092" s="356">
        <v>0</v>
      </c>
      <c r="J1092" s="356">
        <v>0</v>
      </c>
      <c r="K1092" s="329" t="s">
        <v>7706</v>
      </c>
      <c r="L1092" s="163" t="s">
        <v>7707</v>
      </c>
      <c r="M1092" s="180"/>
      <c r="N1092" s="273"/>
      <c r="O1092" s="273"/>
      <c r="P1092" s="273"/>
      <c r="Q1092" s="273"/>
      <c r="R1092" s="273"/>
      <c r="S1092" s="273"/>
      <c r="T1092" s="273"/>
      <c r="U1092" s="273"/>
      <c r="V1092" s="273"/>
      <c r="W1092" s="273"/>
      <c r="X1092" s="273"/>
      <c r="Y1092" s="273"/>
      <c r="Z1092" s="273"/>
      <c r="AA1092" s="273"/>
      <c r="AB1092" s="273"/>
      <c r="AC1092" s="273"/>
      <c r="AD1092" s="273"/>
      <c r="AE1092" s="273"/>
      <c r="AF1092" s="273"/>
      <c r="AG1092" s="273"/>
      <c r="AH1092" s="273"/>
      <c r="AI1092" s="273"/>
      <c r="AJ1092" s="273"/>
      <c r="AK1092" s="273"/>
      <c r="AL1092" s="273"/>
      <c r="AM1092" s="273"/>
      <c r="AN1092" s="273"/>
      <c r="AO1092" s="273"/>
      <c r="AP1092" s="273"/>
      <c r="AQ1092" s="273"/>
      <c r="AR1092" s="273"/>
      <c r="AS1092" s="273"/>
      <c r="AT1092" s="273"/>
      <c r="AU1092" s="273"/>
      <c r="AV1092" s="273"/>
      <c r="AW1092" s="273"/>
      <c r="AX1092" s="273"/>
      <c r="AY1092" s="273"/>
      <c r="AZ1092" s="273"/>
      <c r="BA1092" s="273"/>
      <c r="BB1092" s="273"/>
      <c r="BC1092" s="273"/>
      <c r="BD1092" s="273"/>
      <c r="BE1092" s="273"/>
      <c r="BF1092" s="273"/>
      <c r="BG1092" s="273"/>
      <c r="BH1092" s="273"/>
      <c r="BI1092" s="273"/>
      <c r="BJ1092" s="273"/>
      <c r="BK1092" s="273"/>
      <c r="BL1092" s="273"/>
      <c r="BM1092" s="273"/>
      <c r="BN1092" s="273"/>
      <c r="BO1092" s="273"/>
      <c r="BP1092" s="273"/>
      <c r="BQ1092" s="273"/>
      <c r="BR1092" s="273"/>
      <c r="BS1092" s="273"/>
      <c r="BT1092" s="273"/>
      <c r="BU1092" s="273"/>
      <c r="BV1092" s="273"/>
      <c r="BW1092" s="273"/>
      <c r="BX1092" s="273"/>
      <c r="BY1092" s="273"/>
      <c r="BZ1092" s="273"/>
      <c r="CA1092" s="273"/>
      <c r="CB1092" s="273"/>
      <c r="CC1092" s="273"/>
      <c r="CD1092" s="273"/>
      <c r="CE1092" s="273"/>
      <c r="CF1092" s="273"/>
      <c r="CG1092" s="273"/>
      <c r="CH1092" s="273"/>
      <c r="CI1092" s="273"/>
      <c r="CJ1092" s="273"/>
      <c r="CK1092" s="273"/>
      <c r="CL1092" s="273"/>
      <c r="CM1092" s="273"/>
      <c r="CN1092" s="273"/>
      <c r="CO1092" s="273"/>
      <c r="CP1092" s="273"/>
      <c r="CQ1092" s="273"/>
      <c r="CR1092" s="273"/>
      <c r="CS1092" s="273"/>
      <c r="CT1092" s="273"/>
      <c r="CU1092" s="273"/>
      <c r="CV1092" s="273"/>
      <c r="CW1092" s="273"/>
      <c r="CX1092" s="273"/>
      <c r="CY1092" s="273"/>
      <c r="CZ1092" s="273"/>
      <c r="DA1092" s="273"/>
      <c r="DB1092" s="273"/>
      <c r="DC1092" s="273"/>
      <c r="DD1092" s="273"/>
    </row>
    <row r="1093" spans="1:108" s="136" customFormat="1" ht="22.5" customHeight="1">
      <c r="A1093" s="299">
        <v>222</v>
      </c>
      <c r="B1093" s="136">
        <v>46</v>
      </c>
      <c r="C1093" s="16" t="s">
        <v>7708</v>
      </c>
      <c r="D1093" s="16" t="s">
        <v>7709</v>
      </c>
      <c r="E1093" s="16" t="s">
        <v>7710</v>
      </c>
      <c r="F1093" s="163" t="s">
        <v>7711</v>
      </c>
      <c r="G1093" s="136" t="s">
        <v>243</v>
      </c>
      <c r="H1093" s="354">
        <v>847221</v>
      </c>
      <c r="I1093" s="356">
        <v>0</v>
      </c>
      <c r="J1093" s="356">
        <v>0</v>
      </c>
      <c r="K1093" s="329" t="s">
        <v>7712</v>
      </c>
      <c r="L1093" s="163" t="s">
        <v>7713</v>
      </c>
      <c r="M1093" s="180"/>
      <c r="N1093" s="273"/>
      <c r="O1093" s="273"/>
      <c r="P1093" s="273"/>
      <c r="Q1093" s="273"/>
      <c r="R1093" s="273"/>
      <c r="S1093" s="273"/>
      <c r="T1093" s="273"/>
      <c r="U1093" s="273"/>
      <c r="V1093" s="273"/>
      <c r="W1093" s="273"/>
      <c r="X1093" s="273"/>
      <c r="Y1093" s="273"/>
      <c r="Z1093" s="273"/>
      <c r="AA1093" s="273"/>
      <c r="AB1093" s="273"/>
      <c r="AC1093" s="273"/>
      <c r="AD1093" s="273"/>
      <c r="AE1093" s="273"/>
      <c r="AF1093" s="273"/>
      <c r="AG1093" s="273"/>
      <c r="AH1093" s="273"/>
      <c r="AI1093" s="273"/>
      <c r="AJ1093" s="273"/>
      <c r="AK1093" s="273"/>
      <c r="AL1093" s="273"/>
      <c r="AM1093" s="273"/>
      <c r="AN1093" s="273"/>
      <c r="AO1093" s="273"/>
      <c r="AP1093" s="273"/>
      <c r="AQ1093" s="273"/>
      <c r="AR1093" s="273"/>
      <c r="AS1093" s="273"/>
      <c r="AT1093" s="273"/>
      <c r="AU1093" s="273"/>
      <c r="AV1093" s="273"/>
      <c r="AW1093" s="273"/>
      <c r="AX1093" s="273"/>
      <c r="AY1093" s="273"/>
      <c r="AZ1093" s="273"/>
      <c r="BA1093" s="273"/>
      <c r="BB1093" s="273"/>
      <c r="BC1093" s="273"/>
      <c r="BD1093" s="273"/>
      <c r="BE1093" s="273"/>
      <c r="BF1093" s="273"/>
      <c r="BG1093" s="273"/>
      <c r="BH1093" s="273"/>
      <c r="BI1093" s="273"/>
      <c r="BJ1093" s="273"/>
      <c r="BK1093" s="273"/>
      <c r="BL1093" s="273"/>
      <c r="BM1093" s="273"/>
      <c r="BN1093" s="273"/>
      <c r="BO1093" s="273"/>
      <c r="BP1093" s="273"/>
      <c r="BQ1093" s="273"/>
      <c r="BR1093" s="273"/>
      <c r="BS1093" s="273"/>
      <c r="BT1093" s="273"/>
      <c r="BU1093" s="273"/>
      <c r="BV1093" s="273"/>
      <c r="BW1093" s="273"/>
      <c r="BX1093" s="273"/>
      <c r="BY1093" s="273"/>
      <c r="BZ1093" s="273"/>
      <c r="CA1093" s="273"/>
      <c r="CB1093" s="273"/>
      <c r="CC1093" s="273"/>
      <c r="CD1093" s="273"/>
      <c r="CE1093" s="273"/>
      <c r="CF1093" s="273"/>
      <c r="CG1093" s="273"/>
      <c r="CH1093" s="273"/>
      <c r="CI1093" s="273"/>
      <c r="CJ1093" s="273"/>
      <c r="CK1093" s="273"/>
      <c r="CL1093" s="273"/>
      <c r="CM1093" s="273"/>
      <c r="CN1093" s="273"/>
      <c r="CO1093" s="273"/>
      <c r="CP1093" s="273"/>
      <c r="CQ1093" s="273"/>
      <c r="CR1093" s="273"/>
      <c r="CS1093" s="273"/>
      <c r="CT1093" s="273"/>
      <c r="CU1093" s="273"/>
      <c r="CV1093" s="273"/>
      <c r="CW1093" s="273"/>
      <c r="CX1093" s="273"/>
      <c r="CY1093" s="273"/>
      <c r="CZ1093" s="273"/>
      <c r="DA1093" s="273"/>
      <c r="DB1093" s="273"/>
      <c r="DC1093" s="273"/>
      <c r="DD1093" s="273"/>
    </row>
    <row r="1094" spans="1:108" s="136" customFormat="1" ht="22.5" customHeight="1">
      <c r="A1094" s="299">
        <v>223</v>
      </c>
      <c r="B1094" s="136">
        <v>47</v>
      </c>
      <c r="C1094" s="16" t="s">
        <v>7714</v>
      </c>
      <c r="D1094" s="16" t="s">
        <v>7715</v>
      </c>
      <c r="E1094" s="16" t="s">
        <v>7716</v>
      </c>
      <c r="F1094" s="163" t="s">
        <v>7717</v>
      </c>
      <c r="G1094" s="136" t="s">
        <v>7394</v>
      </c>
      <c r="H1094" s="354">
        <v>61398</v>
      </c>
      <c r="I1094" s="356">
        <v>0</v>
      </c>
      <c r="J1094" s="356">
        <v>0</v>
      </c>
      <c r="K1094" s="329" t="s">
        <v>7712</v>
      </c>
      <c r="L1094" s="163" t="s">
        <v>7718</v>
      </c>
      <c r="M1094" s="180"/>
      <c r="N1094" s="273"/>
      <c r="O1094" s="273"/>
      <c r="P1094" s="273"/>
      <c r="Q1094" s="273"/>
      <c r="R1094" s="273"/>
      <c r="S1094" s="273"/>
      <c r="T1094" s="273"/>
      <c r="U1094" s="273"/>
      <c r="V1094" s="273"/>
      <c r="W1094" s="273"/>
      <c r="X1094" s="273"/>
      <c r="Y1094" s="273"/>
      <c r="Z1094" s="273"/>
      <c r="AA1094" s="273"/>
      <c r="AB1094" s="273"/>
      <c r="AC1094" s="273"/>
      <c r="AD1094" s="273"/>
      <c r="AE1094" s="273"/>
      <c r="AF1094" s="273"/>
      <c r="AG1094" s="273"/>
      <c r="AH1094" s="273"/>
      <c r="AI1094" s="273"/>
      <c r="AJ1094" s="273"/>
      <c r="AK1094" s="273"/>
      <c r="AL1094" s="273"/>
      <c r="AM1094" s="273"/>
      <c r="AN1094" s="273"/>
      <c r="AO1094" s="273"/>
      <c r="AP1094" s="273"/>
      <c r="AQ1094" s="273"/>
      <c r="AR1094" s="273"/>
      <c r="AS1094" s="273"/>
      <c r="AT1094" s="273"/>
      <c r="AU1094" s="273"/>
      <c r="AV1094" s="273"/>
      <c r="AW1094" s="273"/>
      <c r="AX1094" s="273"/>
      <c r="AY1094" s="273"/>
      <c r="AZ1094" s="273"/>
      <c r="BA1094" s="273"/>
      <c r="BB1094" s="273"/>
      <c r="BC1094" s="273"/>
      <c r="BD1094" s="273"/>
      <c r="BE1094" s="273"/>
      <c r="BF1094" s="273"/>
      <c r="BG1094" s="273"/>
      <c r="BH1094" s="273"/>
      <c r="BI1094" s="273"/>
      <c r="BJ1094" s="273"/>
      <c r="BK1094" s="273"/>
      <c r="BL1094" s="273"/>
      <c r="BM1094" s="273"/>
      <c r="BN1094" s="273"/>
      <c r="BO1094" s="273"/>
      <c r="BP1094" s="273"/>
      <c r="BQ1094" s="273"/>
      <c r="BR1094" s="273"/>
      <c r="BS1094" s="273"/>
      <c r="BT1094" s="273"/>
      <c r="BU1094" s="273"/>
      <c r="BV1094" s="273"/>
      <c r="BW1094" s="273"/>
      <c r="BX1094" s="273"/>
      <c r="BY1094" s="273"/>
      <c r="BZ1094" s="273"/>
      <c r="CA1094" s="273"/>
      <c r="CB1094" s="273"/>
      <c r="CC1094" s="273"/>
      <c r="CD1094" s="273"/>
      <c r="CE1094" s="273"/>
      <c r="CF1094" s="273"/>
      <c r="CG1094" s="273"/>
      <c r="CH1094" s="273"/>
      <c r="CI1094" s="273"/>
      <c r="CJ1094" s="273"/>
      <c r="CK1094" s="273"/>
      <c r="CL1094" s="273"/>
      <c r="CM1094" s="273"/>
      <c r="CN1094" s="273"/>
      <c r="CO1094" s="273"/>
      <c r="CP1094" s="273"/>
      <c r="CQ1094" s="273"/>
      <c r="CR1094" s="273"/>
      <c r="CS1094" s="273"/>
      <c r="CT1094" s="273"/>
      <c r="CU1094" s="273"/>
      <c r="CV1094" s="273"/>
      <c r="CW1094" s="273"/>
      <c r="CX1094" s="273"/>
      <c r="CY1094" s="273"/>
      <c r="CZ1094" s="273"/>
      <c r="DA1094" s="273"/>
      <c r="DB1094" s="273"/>
      <c r="DC1094" s="273"/>
      <c r="DD1094" s="273"/>
    </row>
    <row r="1095" spans="1:108" s="136" customFormat="1" ht="22.5" customHeight="1">
      <c r="A1095" s="299">
        <v>224</v>
      </c>
      <c r="B1095" s="136">
        <v>48</v>
      </c>
      <c r="C1095" s="330" t="s">
        <v>7719</v>
      </c>
      <c r="D1095" s="58" t="s">
        <v>7709</v>
      </c>
      <c r="E1095" s="223" t="s">
        <v>7720</v>
      </c>
      <c r="F1095" s="331" t="s">
        <v>7721</v>
      </c>
      <c r="G1095" s="223" t="s">
        <v>34</v>
      </c>
      <c r="H1095" s="381">
        <v>327997</v>
      </c>
      <c r="I1095" s="382">
        <v>0</v>
      </c>
      <c r="J1095" s="382">
        <v>0</v>
      </c>
      <c r="K1095" s="332" t="s">
        <v>7712</v>
      </c>
      <c r="L1095" s="331" t="s">
        <v>7722</v>
      </c>
      <c r="M1095" s="383"/>
      <c r="N1095" s="273"/>
      <c r="O1095" s="273"/>
      <c r="P1095" s="273"/>
      <c r="Q1095" s="273"/>
      <c r="R1095" s="273"/>
      <c r="S1095" s="273"/>
      <c r="T1095" s="273"/>
      <c r="U1095" s="273"/>
      <c r="V1095" s="273"/>
      <c r="W1095" s="273"/>
      <c r="X1095" s="273"/>
      <c r="Y1095" s="273"/>
      <c r="Z1095" s="273"/>
      <c r="AA1095" s="273"/>
      <c r="AB1095" s="273"/>
      <c r="AC1095" s="273"/>
      <c r="AD1095" s="273"/>
      <c r="AE1095" s="273"/>
      <c r="AF1095" s="273"/>
      <c r="AG1095" s="273"/>
      <c r="AH1095" s="273"/>
      <c r="AI1095" s="273"/>
      <c r="AJ1095" s="273"/>
      <c r="AK1095" s="273"/>
      <c r="AL1095" s="273"/>
      <c r="AM1095" s="273"/>
      <c r="AN1095" s="273"/>
      <c r="AO1095" s="273"/>
      <c r="AP1095" s="273"/>
      <c r="AQ1095" s="273"/>
      <c r="AR1095" s="273"/>
      <c r="AS1095" s="273"/>
      <c r="AT1095" s="273"/>
      <c r="AU1095" s="273"/>
      <c r="AV1095" s="273"/>
      <c r="AW1095" s="273"/>
      <c r="AX1095" s="273"/>
      <c r="AY1095" s="273"/>
      <c r="AZ1095" s="273"/>
      <c r="BA1095" s="273"/>
      <c r="BB1095" s="273"/>
      <c r="BC1095" s="273"/>
      <c r="BD1095" s="273"/>
      <c r="BE1095" s="273"/>
      <c r="BF1095" s="273"/>
      <c r="BG1095" s="273"/>
      <c r="BH1095" s="273"/>
      <c r="BI1095" s="273"/>
      <c r="BJ1095" s="273"/>
      <c r="BK1095" s="273"/>
      <c r="BL1095" s="273"/>
      <c r="BM1095" s="273"/>
      <c r="BN1095" s="273"/>
      <c r="BO1095" s="273"/>
      <c r="BP1095" s="273"/>
      <c r="BQ1095" s="273"/>
      <c r="BR1095" s="273"/>
      <c r="BS1095" s="273"/>
      <c r="BT1095" s="273"/>
      <c r="BU1095" s="273"/>
      <c r="BV1095" s="273"/>
      <c r="BW1095" s="273"/>
      <c r="BX1095" s="273"/>
      <c r="BY1095" s="273"/>
      <c r="BZ1095" s="273"/>
      <c r="CA1095" s="273"/>
      <c r="CB1095" s="273"/>
      <c r="CC1095" s="273"/>
      <c r="CD1095" s="273"/>
      <c r="CE1095" s="273"/>
      <c r="CF1095" s="273"/>
      <c r="CG1095" s="273"/>
      <c r="CH1095" s="273"/>
      <c r="CI1095" s="273"/>
      <c r="CJ1095" s="273"/>
      <c r="CK1095" s="273"/>
      <c r="CL1095" s="273"/>
      <c r="CM1095" s="273"/>
      <c r="CN1095" s="273"/>
      <c r="CO1095" s="273"/>
      <c r="CP1095" s="273"/>
      <c r="CQ1095" s="273"/>
      <c r="CR1095" s="273"/>
      <c r="CS1095" s="273"/>
      <c r="CT1095" s="273"/>
      <c r="CU1095" s="273"/>
      <c r="CV1095" s="273"/>
      <c r="CW1095" s="273"/>
      <c r="CX1095" s="273"/>
      <c r="CY1095" s="273"/>
      <c r="CZ1095" s="273"/>
      <c r="DA1095" s="273"/>
      <c r="DB1095" s="273"/>
      <c r="DC1095" s="273"/>
      <c r="DD1095" s="273"/>
    </row>
    <row r="1096" spans="1:108" s="136" customFormat="1" ht="22.5" customHeight="1">
      <c r="A1096" s="299">
        <v>225</v>
      </c>
      <c r="B1096" s="136">
        <v>49</v>
      </c>
      <c r="C1096" s="16" t="s">
        <v>7723</v>
      </c>
      <c r="D1096" s="16" t="s">
        <v>7709</v>
      </c>
      <c r="E1096" s="355" t="s">
        <v>7724</v>
      </c>
      <c r="F1096" s="299" t="s">
        <v>7725</v>
      </c>
      <c r="G1096" s="136" t="s">
        <v>34</v>
      </c>
      <c r="H1096" s="355">
        <v>7800</v>
      </c>
      <c r="I1096" s="355">
        <v>0</v>
      </c>
      <c r="J1096" s="355">
        <v>0</v>
      </c>
      <c r="K1096" s="375" t="s">
        <v>7405</v>
      </c>
      <c r="L1096" s="299" t="s">
        <v>7726</v>
      </c>
      <c r="N1096" s="273"/>
      <c r="O1096" s="273"/>
      <c r="P1096" s="273"/>
      <c r="Q1096" s="273"/>
      <c r="R1096" s="273"/>
      <c r="S1096" s="273"/>
      <c r="T1096" s="273"/>
      <c r="U1096" s="273"/>
      <c r="V1096" s="273"/>
      <c r="W1096" s="273"/>
      <c r="X1096" s="273"/>
      <c r="Y1096" s="273"/>
      <c r="Z1096" s="273"/>
      <c r="AA1096" s="273"/>
      <c r="AB1096" s="273"/>
      <c r="AC1096" s="273"/>
      <c r="AD1096" s="273"/>
      <c r="AE1096" s="273"/>
      <c r="AF1096" s="273"/>
      <c r="AG1096" s="273"/>
      <c r="AH1096" s="273"/>
      <c r="AI1096" s="273"/>
      <c r="AJ1096" s="273"/>
      <c r="AK1096" s="273"/>
      <c r="AL1096" s="273"/>
      <c r="AM1096" s="273"/>
      <c r="AN1096" s="273"/>
      <c r="AO1096" s="273"/>
      <c r="AP1096" s="273"/>
      <c r="AQ1096" s="273"/>
      <c r="AR1096" s="273"/>
      <c r="AS1096" s="273"/>
      <c r="AT1096" s="273"/>
      <c r="AU1096" s="273"/>
      <c r="AV1096" s="273"/>
      <c r="AW1096" s="273"/>
      <c r="AX1096" s="273"/>
      <c r="AY1096" s="273"/>
      <c r="AZ1096" s="273"/>
      <c r="BA1096" s="273"/>
      <c r="BB1096" s="273"/>
      <c r="BC1096" s="273"/>
      <c r="BD1096" s="273"/>
      <c r="BE1096" s="273"/>
      <c r="BF1096" s="273"/>
      <c r="BG1096" s="273"/>
      <c r="BH1096" s="273"/>
      <c r="BI1096" s="273"/>
      <c r="BJ1096" s="273"/>
      <c r="BK1096" s="273"/>
      <c r="BL1096" s="273"/>
      <c r="BM1096" s="273"/>
      <c r="BN1096" s="273"/>
      <c r="BO1096" s="273"/>
      <c r="BP1096" s="273"/>
      <c r="BQ1096" s="273"/>
      <c r="BR1096" s="273"/>
      <c r="BS1096" s="273"/>
      <c r="BT1096" s="273"/>
      <c r="BU1096" s="273"/>
      <c r="BV1096" s="273"/>
      <c r="BW1096" s="273"/>
      <c r="BX1096" s="273"/>
      <c r="BY1096" s="273"/>
      <c r="BZ1096" s="273"/>
      <c r="CA1096" s="273"/>
      <c r="CB1096" s="273"/>
      <c r="CC1096" s="273"/>
      <c r="CD1096" s="273"/>
      <c r="CE1096" s="273"/>
      <c r="CF1096" s="273"/>
      <c r="CG1096" s="273"/>
      <c r="CH1096" s="273"/>
      <c r="CI1096" s="273"/>
      <c r="CJ1096" s="273"/>
      <c r="CK1096" s="273"/>
      <c r="CL1096" s="273"/>
      <c r="CM1096" s="273"/>
      <c r="CN1096" s="273"/>
      <c r="CO1096" s="273"/>
      <c r="CP1096" s="273"/>
      <c r="CQ1096" s="273"/>
      <c r="CR1096" s="273"/>
      <c r="CS1096" s="273"/>
      <c r="CT1096" s="273"/>
      <c r="CU1096" s="273"/>
      <c r="CV1096" s="273"/>
      <c r="CW1096" s="273"/>
      <c r="CX1096" s="273"/>
      <c r="CY1096" s="273"/>
      <c r="CZ1096" s="273"/>
      <c r="DA1096" s="273"/>
      <c r="DB1096" s="273"/>
      <c r="DC1096" s="273"/>
      <c r="DD1096" s="273"/>
    </row>
    <row r="1097" spans="1:108" s="160" customFormat="1" ht="12.75">
      <c r="A1097" s="299">
        <v>226</v>
      </c>
      <c r="B1097" s="136">
        <v>50</v>
      </c>
      <c r="C1097" s="16" t="s">
        <v>7727</v>
      </c>
      <c r="D1097" s="16" t="s">
        <v>7667</v>
      </c>
      <c r="E1097" s="355" t="s">
        <v>7728</v>
      </c>
      <c r="F1097" s="299" t="s">
        <v>7729</v>
      </c>
      <c r="G1097" s="136" t="s">
        <v>243</v>
      </c>
      <c r="H1097" s="355">
        <v>14500</v>
      </c>
      <c r="I1097" s="355">
        <v>0</v>
      </c>
      <c r="J1097" s="355">
        <v>0</v>
      </c>
      <c r="K1097" s="375" t="s">
        <v>7405</v>
      </c>
      <c r="L1097" s="299" t="s">
        <v>7730</v>
      </c>
      <c r="M1097" s="136"/>
      <c r="N1097" s="273"/>
      <c r="O1097" s="273"/>
      <c r="P1097" s="273"/>
      <c r="Q1097" s="273"/>
      <c r="R1097" s="273"/>
      <c r="S1097" s="273"/>
      <c r="T1097" s="273"/>
      <c r="U1097" s="273"/>
      <c r="V1097" s="273"/>
      <c r="W1097" s="273"/>
      <c r="X1097" s="273"/>
      <c r="Y1097" s="273"/>
      <c r="Z1097" s="273"/>
      <c r="AA1097" s="273"/>
      <c r="AB1097" s="273"/>
      <c r="AC1097" s="273"/>
      <c r="AD1097" s="273"/>
      <c r="AE1097" s="273"/>
      <c r="AF1097" s="273"/>
      <c r="AG1097" s="273"/>
      <c r="AH1097" s="273"/>
      <c r="AI1097" s="273"/>
      <c r="AJ1097" s="273"/>
      <c r="AK1097" s="273"/>
      <c r="AL1097" s="273"/>
      <c r="AM1097" s="273"/>
      <c r="AN1097" s="273"/>
      <c r="AO1097" s="273"/>
      <c r="AP1097" s="273"/>
      <c r="AQ1097" s="273"/>
      <c r="AR1097" s="273"/>
      <c r="AS1097" s="273"/>
      <c r="AT1097" s="273"/>
      <c r="AU1097" s="273"/>
      <c r="AV1097" s="273"/>
      <c r="AW1097" s="273"/>
      <c r="AX1097" s="273"/>
      <c r="AY1097" s="273"/>
      <c r="AZ1097" s="273"/>
      <c r="BA1097" s="273"/>
      <c r="BB1097" s="273"/>
      <c r="BC1097" s="273"/>
      <c r="BD1097" s="273"/>
      <c r="BE1097" s="273"/>
      <c r="BF1097" s="273"/>
      <c r="BG1097" s="273"/>
      <c r="BH1097" s="273"/>
      <c r="BI1097" s="273"/>
      <c r="BJ1097" s="273"/>
      <c r="BK1097" s="273"/>
      <c r="BL1097" s="273"/>
      <c r="BM1097" s="273"/>
      <c r="BN1097" s="273"/>
      <c r="BO1097" s="273"/>
      <c r="BP1097" s="273"/>
      <c r="BQ1097" s="273"/>
      <c r="BR1097" s="273"/>
      <c r="BS1097" s="273"/>
      <c r="BT1097" s="273"/>
      <c r="BU1097" s="273"/>
      <c r="BV1097" s="273"/>
      <c r="BW1097" s="273"/>
      <c r="BX1097" s="273"/>
      <c r="BY1097" s="273"/>
      <c r="BZ1097" s="273"/>
      <c r="CA1097" s="273"/>
      <c r="CB1097" s="273"/>
      <c r="CC1097" s="273"/>
      <c r="CD1097" s="273"/>
      <c r="CE1097" s="273"/>
      <c r="CF1097" s="273"/>
      <c r="CG1097" s="273"/>
      <c r="CH1097" s="273"/>
      <c r="CI1097" s="273"/>
      <c r="CJ1097" s="273"/>
      <c r="CK1097" s="273"/>
      <c r="CL1097" s="273"/>
      <c r="CM1097" s="273"/>
      <c r="CN1097" s="273"/>
      <c r="CO1097" s="273"/>
      <c r="CP1097" s="273"/>
      <c r="CQ1097" s="273"/>
      <c r="CR1097" s="273"/>
      <c r="CS1097" s="273"/>
      <c r="CT1097" s="273"/>
      <c r="CU1097" s="273"/>
      <c r="CV1097" s="273"/>
      <c r="CW1097" s="273"/>
      <c r="CX1097" s="273"/>
      <c r="CY1097" s="273"/>
      <c r="CZ1097" s="273"/>
      <c r="DA1097" s="273"/>
      <c r="DB1097" s="273"/>
      <c r="DC1097" s="273"/>
      <c r="DD1097" s="273"/>
    </row>
    <row r="1098" spans="1:108" s="160" customFormat="1" ht="38.25">
      <c r="A1098" s="299">
        <v>227</v>
      </c>
      <c r="B1098" s="136">
        <v>51</v>
      </c>
      <c r="C1098" s="16" t="s">
        <v>7731</v>
      </c>
      <c r="D1098" s="16" t="s">
        <v>7732</v>
      </c>
      <c r="E1098" s="355" t="s">
        <v>7733</v>
      </c>
      <c r="F1098" s="375" t="s">
        <v>7734</v>
      </c>
      <c r="G1098" s="136" t="s">
        <v>243</v>
      </c>
      <c r="H1098" s="355">
        <v>200000</v>
      </c>
      <c r="I1098" s="355">
        <v>0</v>
      </c>
      <c r="J1098" s="355">
        <v>0</v>
      </c>
      <c r="K1098" s="375" t="s">
        <v>7405</v>
      </c>
      <c r="L1098" s="299" t="s">
        <v>7735</v>
      </c>
      <c r="M1098" s="136"/>
      <c r="N1098" s="273"/>
      <c r="O1098" s="273"/>
      <c r="P1098" s="273"/>
      <c r="Q1098" s="273"/>
      <c r="R1098" s="273"/>
      <c r="S1098" s="273"/>
      <c r="T1098" s="273"/>
      <c r="U1098" s="273"/>
      <c r="V1098" s="273"/>
      <c r="W1098" s="273"/>
      <c r="X1098" s="273"/>
      <c r="Y1098" s="273"/>
      <c r="Z1098" s="273"/>
      <c r="AA1098" s="273"/>
      <c r="AB1098" s="273"/>
      <c r="AC1098" s="273"/>
      <c r="AD1098" s="273"/>
      <c r="AE1098" s="273"/>
      <c r="AF1098" s="273"/>
      <c r="AG1098" s="273"/>
      <c r="AH1098" s="273"/>
      <c r="AI1098" s="273"/>
      <c r="AJ1098" s="273"/>
      <c r="AK1098" s="273"/>
      <c r="AL1098" s="273"/>
      <c r="AM1098" s="273"/>
      <c r="AN1098" s="273"/>
      <c r="AO1098" s="273"/>
      <c r="AP1098" s="273"/>
      <c r="AQ1098" s="273"/>
      <c r="AR1098" s="273"/>
      <c r="AS1098" s="273"/>
      <c r="AT1098" s="273"/>
      <c r="AU1098" s="273"/>
      <c r="AV1098" s="273"/>
      <c r="AW1098" s="273"/>
      <c r="AX1098" s="273"/>
      <c r="AY1098" s="273"/>
      <c r="AZ1098" s="273"/>
      <c r="BA1098" s="273"/>
      <c r="BB1098" s="273"/>
      <c r="BC1098" s="273"/>
      <c r="BD1098" s="273"/>
      <c r="BE1098" s="273"/>
      <c r="BF1098" s="273"/>
      <c r="BG1098" s="273"/>
      <c r="BH1098" s="273"/>
      <c r="BI1098" s="273"/>
      <c r="BJ1098" s="273"/>
      <c r="BK1098" s="273"/>
      <c r="BL1098" s="273"/>
      <c r="BM1098" s="273"/>
      <c r="BN1098" s="273"/>
      <c r="BO1098" s="273"/>
      <c r="BP1098" s="273"/>
      <c r="BQ1098" s="273"/>
      <c r="BR1098" s="273"/>
      <c r="BS1098" s="273"/>
      <c r="BT1098" s="273"/>
      <c r="BU1098" s="273"/>
      <c r="BV1098" s="273"/>
      <c r="BW1098" s="273"/>
      <c r="BX1098" s="273"/>
      <c r="BY1098" s="273"/>
      <c r="BZ1098" s="273"/>
      <c r="CA1098" s="273"/>
      <c r="CB1098" s="273"/>
      <c r="CC1098" s="273"/>
      <c r="CD1098" s="273"/>
      <c r="CE1098" s="273"/>
      <c r="CF1098" s="273"/>
      <c r="CG1098" s="273"/>
      <c r="CH1098" s="273"/>
      <c r="CI1098" s="273"/>
      <c r="CJ1098" s="273"/>
      <c r="CK1098" s="273"/>
      <c r="CL1098" s="273"/>
      <c r="CM1098" s="273"/>
      <c r="CN1098" s="273"/>
      <c r="CO1098" s="273"/>
      <c r="CP1098" s="273"/>
      <c r="CQ1098" s="273"/>
      <c r="CR1098" s="273"/>
      <c r="CS1098" s="273"/>
      <c r="CT1098" s="273"/>
      <c r="CU1098" s="273"/>
      <c r="CV1098" s="273"/>
      <c r="CW1098" s="273"/>
      <c r="CX1098" s="273"/>
      <c r="CY1098" s="273"/>
      <c r="CZ1098" s="273"/>
      <c r="DA1098" s="273"/>
      <c r="DB1098" s="273"/>
      <c r="DC1098" s="273"/>
      <c r="DD1098" s="273"/>
    </row>
    <row r="1099" spans="1:108" s="160" customFormat="1" ht="25.5">
      <c r="A1099" s="299">
        <v>228</v>
      </c>
      <c r="B1099" s="136">
        <v>52</v>
      </c>
      <c r="C1099" s="16" t="s">
        <v>7736</v>
      </c>
      <c r="D1099" s="16" t="s">
        <v>7737</v>
      </c>
      <c r="E1099" s="355" t="s">
        <v>7738</v>
      </c>
      <c r="F1099" s="299" t="s">
        <v>7739</v>
      </c>
      <c r="G1099" s="136" t="s">
        <v>34</v>
      </c>
      <c r="H1099" s="355">
        <v>5200</v>
      </c>
      <c r="I1099" s="136">
        <v>0</v>
      </c>
      <c r="J1099" s="136">
        <v>0</v>
      </c>
      <c r="K1099" s="299" t="s">
        <v>7405</v>
      </c>
      <c r="L1099" s="299" t="s">
        <v>7740</v>
      </c>
      <c r="M1099" s="136"/>
      <c r="N1099" s="273"/>
      <c r="O1099" s="273"/>
      <c r="P1099" s="273"/>
      <c r="Q1099" s="273"/>
      <c r="R1099" s="273"/>
      <c r="S1099" s="273"/>
      <c r="T1099" s="273"/>
      <c r="U1099" s="273"/>
      <c r="V1099" s="273"/>
      <c r="W1099" s="273"/>
      <c r="X1099" s="273"/>
      <c r="Y1099" s="273"/>
      <c r="Z1099" s="273"/>
      <c r="AA1099" s="273"/>
      <c r="AB1099" s="273"/>
      <c r="AC1099" s="273"/>
      <c r="AD1099" s="273"/>
      <c r="AE1099" s="273"/>
      <c r="AF1099" s="273"/>
      <c r="AG1099" s="273"/>
      <c r="AH1099" s="273"/>
      <c r="AI1099" s="273"/>
      <c r="AJ1099" s="273"/>
      <c r="AK1099" s="273"/>
      <c r="AL1099" s="273"/>
      <c r="AM1099" s="273"/>
      <c r="AN1099" s="273"/>
      <c r="AO1099" s="273"/>
      <c r="AP1099" s="273"/>
      <c r="AQ1099" s="273"/>
      <c r="AR1099" s="273"/>
      <c r="AS1099" s="273"/>
      <c r="AT1099" s="273"/>
      <c r="AU1099" s="273"/>
      <c r="AV1099" s="273"/>
      <c r="AW1099" s="273"/>
      <c r="AX1099" s="273"/>
      <c r="AY1099" s="273"/>
      <c r="AZ1099" s="273"/>
      <c r="BA1099" s="273"/>
      <c r="BB1099" s="273"/>
      <c r="BC1099" s="273"/>
      <c r="BD1099" s="273"/>
      <c r="BE1099" s="273"/>
      <c r="BF1099" s="273"/>
      <c r="BG1099" s="273"/>
      <c r="BH1099" s="273"/>
      <c r="BI1099" s="273"/>
      <c r="BJ1099" s="273"/>
      <c r="BK1099" s="273"/>
      <c r="BL1099" s="273"/>
      <c r="BM1099" s="273"/>
      <c r="BN1099" s="273"/>
      <c r="BO1099" s="273"/>
      <c r="BP1099" s="273"/>
      <c r="BQ1099" s="273"/>
      <c r="BR1099" s="273"/>
      <c r="BS1099" s="273"/>
      <c r="BT1099" s="273"/>
      <c r="BU1099" s="273"/>
      <c r="BV1099" s="273"/>
      <c r="BW1099" s="273"/>
      <c r="BX1099" s="273"/>
      <c r="BY1099" s="273"/>
      <c r="BZ1099" s="273"/>
      <c r="CA1099" s="273"/>
      <c r="CB1099" s="273"/>
      <c r="CC1099" s="273"/>
      <c r="CD1099" s="273"/>
      <c r="CE1099" s="273"/>
      <c r="CF1099" s="273"/>
      <c r="CG1099" s="273"/>
      <c r="CH1099" s="273"/>
      <c r="CI1099" s="273"/>
      <c r="CJ1099" s="273"/>
      <c r="CK1099" s="273"/>
      <c r="CL1099" s="273"/>
      <c r="CM1099" s="273"/>
      <c r="CN1099" s="273"/>
      <c r="CO1099" s="273"/>
      <c r="CP1099" s="273"/>
      <c r="CQ1099" s="273"/>
      <c r="CR1099" s="273"/>
      <c r="CS1099" s="273"/>
      <c r="CT1099" s="273"/>
      <c r="CU1099" s="273"/>
      <c r="CV1099" s="273"/>
      <c r="CW1099" s="273"/>
      <c r="CX1099" s="273"/>
      <c r="CY1099" s="273"/>
      <c r="CZ1099" s="273"/>
      <c r="DA1099" s="273"/>
      <c r="DB1099" s="273"/>
      <c r="DC1099" s="273"/>
      <c r="DD1099" s="273"/>
    </row>
    <row r="1100" spans="1:108" s="160" customFormat="1" ht="23.25" customHeight="1">
      <c r="A1100" s="299">
        <v>229</v>
      </c>
      <c r="B1100" s="136">
        <v>53</v>
      </c>
      <c r="C1100" s="16" t="s">
        <v>7741</v>
      </c>
      <c r="D1100" s="16" t="s">
        <v>7742</v>
      </c>
      <c r="E1100" s="355" t="s">
        <v>7743</v>
      </c>
      <c r="F1100" s="299" t="s">
        <v>7744</v>
      </c>
      <c r="G1100" s="136" t="s">
        <v>243</v>
      </c>
      <c r="H1100" s="355">
        <v>4800</v>
      </c>
      <c r="I1100" s="136">
        <v>0</v>
      </c>
      <c r="J1100" s="136">
        <v>0</v>
      </c>
      <c r="K1100" s="299" t="s">
        <v>7745</v>
      </c>
      <c r="L1100" s="299" t="s">
        <v>7746</v>
      </c>
      <c r="M1100" s="136"/>
      <c r="N1100" s="273"/>
      <c r="O1100" s="273"/>
      <c r="P1100" s="273"/>
      <c r="Q1100" s="273"/>
      <c r="R1100" s="273"/>
      <c r="S1100" s="273"/>
      <c r="T1100" s="273"/>
      <c r="U1100" s="273"/>
      <c r="V1100" s="273"/>
      <c r="W1100" s="273"/>
      <c r="X1100" s="273"/>
      <c r="Y1100" s="273"/>
      <c r="Z1100" s="273"/>
      <c r="AA1100" s="273"/>
      <c r="AB1100" s="273"/>
      <c r="AC1100" s="273"/>
      <c r="AD1100" s="273"/>
      <c r="AE1100" s="273"/>
      <c r="AF1100" s="273"/>
      <c r="AG1100" s="273"/>
      <c r="AH1100" s="273"/>
      <c r="AI1100" s="273"/>
      <c r="AJ1100" s="273"/>
      <c r="AK1100" s="273"/>
      <c r="AL1100" s="273"/>
      <c r="AM1100" s="273"/>
      <c r="AN1100" s="273"/>
      <c r="AO1100" s="273"/>
      <c r="AP1100" s="273"/>
      <c r="AQ1100" s="273"/>
      <c r="AR1100" s="273"/>
      <c r="AS1100" s="273"/>
      <c r="AT1100" s="273"/>
      <c r="AU1100" s="273"/>
      <c r="AV1100" s="273"/>
      <c r="AW1100" s="273"/>
      <c r="AX1100" s="273"/>
      <c r="AY1100" s="273"/>
      <c r="AZ1100" s="273"/>
      <c r="BA1100" s="273"/>
      <c r="BB1100" s="273"/>
      <c r="BC1100" s="273"/>
      <c r="BD1100" s="273"/>
      <c r="BE1100" s="273"/>
      <c r="BF1100" s="273"/>
      <c r="BG1100" s="273"/>
      <c r="BH1100" s="273"/>
      <c r="BI1100" s="273"/>
      <c r="BJ1100" s="273"/>
      <c r="BK1100" s="273"/>
      <c r="BL1100" s="273"/>
      <c r="BM1100" s="273"/>
      <c r="BN1100" s="273"/>
      <c r="BO1100" s="273"/>
      <c r="BP1100" s="273"/>
      <c r="BQ1100" s="273"/>
      <c r="BR1100" s="273"/>
      <c r="BS1100" s="273"/>
      <c r="BT1100" s="273"/>
      <c r="BU1100" s="273"/>
      <c r="BV1100" s="273"/>
      <c r="BW1100" s="273"/>
      <c r="BX1100" s="273"/>
      <c r="BY1100" s="273"/>
      <c r="BZ1100" s="273"/>
      <c r="CA1100" s="273"/>
      <c r="CB1100" s="273"/>
      <c r="CC1100" s="273"/>
      <c r="CD1100" s="273"/>
      <c r="CE1100" s="273"/>
      <c r="CF1100" s="273"/>
      <c r="CG1100" s="273"/>
      <c r="CH1100" s="273"/>
      <c r="CI1100" s="273"/>
      <c r="CJ1100" s="273"/>
      <c r="CK1100" s="273"/>
      <c r="CL1100" s="273"/>
      <c r="CM1100" s="273"/>
      <c r="CN1100" s="273"/>
      <c r="CO1100" s="273"/>
      <c r="CP1100" s="273"/>
      <c r="CQ1100" s="273"/>
      <c r="CR1100" s="273"/>
      <c r="CS1100" s="273"/>
      <c r="CT1100" s="273"/>
      <c r="CU1100" s="273"/>
      <c r="CV1100" s="273"/>
      <c r="CW1100" s="273"/>
      <c r="CX1100" s="273"/>
      <c r="CY1100" s="273"/>
      <c r="CZ1100" s="273"/>
      <c r="DA1100" s="273"/>
      <c r="DB1100" s="273"/>
      <c r="DC1100" s="273"/>
      <c r="DD1100" s="273"/>
    </row>
    <row r="1101" spans="1:108" s="160" customFormat="1" ht="23.25" customHeight="1">
      <c r="A1101" s="299">
        <v>230</v>
      </c>
      <c r="B1101" s="136">
        <v>54</v>
      </c>
      <c r="C1101" s="358" t="s">
        <v>7747</v>
      </c>
      <c r="D1101" s="16" t="s">
        <v>7748</v>
      </c>
      <c r="E1101" s="355" t="s">
        <v>7749</v>
      </c>
      <c r="F1101" s="299" t="s">
        <v>7750</v>
      </c>
      <c r="G1101" s="136" t="s">
        <v>1934</v>
      </c>
      <c r="H1101" s="355">
        <v>5000</v>
      </c>
      <c r="I1101" s="136">
        <v>0</v>
      </c>
      <c r="J1101" s="136">
        <v>0</v>
      </c>
      <c r="K1101" s="299" t="s">
        <v>7745</v>
      </c>
      <c r="L1101" s="299" t="s">
        <v>7751</v>
      </c>
      <c r="M1101" s="136"/>
      <c r="N1101" s="273"/>
      <c r="O1101" s="273"/>
      <c r="P1101" s="273"/>
      <c r="Q1101" s="273"/>
      <c r="R1101" s="273"/>
      <c r="S1101" s="273"/>
      <c r="T1101" s="273"/>
      <c r="U1101" s="273"/>
      <c r="V1101" s="273"/>
      <c r="W1101" s="273"/>
      <c r="X1101" s="273"/>
      <c r="Y1101" s="273"/>
      <c r="Z1101" s="273"/>
      <c r="AA1101" s="273"/>
      <c r="AB1101" s="273"/>
      <c r="AC1101" s="273"/>
      <c r="AD1101" s="273"/>
      <c r="AE1101" s="273"/>
      <c r="AF1101" s="273"/>
      <c r="AG1101" s="273"/>
      <c r="AH1101" s="273"/>
      <c r="AI1101" s="273"/>
      <c r="AJ1101" s="273"/>
      <c r="AK1101" s="273"/>
      <c r="AL1101" s="273"/>
      <c r="AM1101" s="273"/>
      <c r="AN1101" s="273"/>
      <c r="AO1101" s="273"/>
      <c r="AP1101" s="273"/>
      <c r="AQ1101" s="273"/>
      <c r="AR1101" s="273"/>
      <c r="AS1101" s="273"/>
      <c r="AT1101" s="273"/>
      <c r="AU1101" s="273"/>
      <c r="AV1101" s="273"/>
      <c r="AW1101" s="273"/>
      <c r="AX1101" s="273"/>
      <c r="AY1101" s="273"/>
      <c r="AZ1101" s="273"/>
      <c r="BA1101" s="273"/>
      <c r="BB1101" s="273"/>
      <c r="BC1101" s="273"/>
      <c r="BD1101" s="273"/>
      <c r="BE1101" s="273"/>
      <c r="BF1101" s="273"/>
      <c r="BG1101" s="273"/>
      <c r="BH1101" s="273"/>
      <c r="BI1101" s="273"/>
      <c r="BJ1101" s="273"/>
      <c r="BK1101" s="273"/>
      <c r="BL1101" s="273"/>
      <c r="BM1101" s="273"/>
      <c r="BN1101" s="273"/>
      <c r="BO1101" s="273"/>
      <c r="BP1101" s="273"/>
      <c r="BQ1101" s="273"/>
      <c r="BR1101" s="273"/>
      <c r="BS1101" s="273"/>
      <c r="BT1101" s="273"/>
      <c r="BU1101" s="273"/>
      <c r="BV1101" s="273"/>
      <c r="BW1101" s="273"/>
      <c r="BX1101" s="273"/>
      <c r="BY1101" s="273"/>
      <c r="BZ1101" s="273"/>
      <c r="CA1101" s="273"/>
      <c r="CB1101" s="273"/>
      <c r="CC1101" s="273"/>
      <c r="CD1101" s="273"/>
      <c r="CE1101" s="273"/>
      <c r="CF1101" s="273"/>
      <c r="CG1101" s="273"/>
      <c r="CH1101" s="273"/>
      <c r="CI1101" s="273"/>
      <c r="CJ1101" s="273"/>
      <c r="CK1101" s="273"/>
      <c r="CL1101" s="273"/>
      <c r="CM1101" s="273"/>
      <c r="CN1101" s="273"/>
      <c r="CO1101" s="273"/>
      <c r="CP1101" s="273"/>
      <c r="CQ1101" s="273"/>
      <c r="CR1101" s="273"/>
      <c r="CS1101" s="273"/>
      <c r="CT1101" s="273"/>
      <c r="CU1101" s="273"/>
      <c r="CV1101" s="273"/>
      <c r="CW1101" s="273"/>
      <c r="CX1101" s="273"/>
      <c r="CY1101" s="273"/>
      <c r="CZ1101" s="273"/>
      <c r="DA1101" s="273"/>
      <c r="DB1101" s="273"/>
      <c r="DC1101" s="273"/>
      <c r="DD1101" s="273"/>
    </row>
    <row r="1102" spans="1:108" s="160" customFormat="1" ht="23.25" customHeight="1">
      <c r="A1102" s="299">
        <v>231</v>
      </c>
      <c r="B1102" s="136">
        <v>55</v>
      </c>
      <c r="C1102" s="358" t="s">
        <v>7752</v>
      </c>
      <c r="D1102" s="16" t="s">
        <v>7753</v>
      </c>
      <c r="E1102" s="355" t="s">
        <v>7754</v>
      </c>
      <c r="F1102" s="299" t="s">
        <v>7755</v>
      </c>
      <c r="G1102" s="136" t="s">
        <v>3748</v>
      </c>
      <c r="H1102" s="355">
        <v>200</v>
      </c>
      <c r="I1102" s="136">
        <v>0</v>
      </c>
      <c r="J1102" s="136">
        <v>0</v>
      </c>
      <c r="K1102" s="299" t="s">
        <v>7745</v>
      </c>
      <c r="L1102" s="299" t="s">
        <v>7756</v>
      </c>
      <c r="M1102" s="136"/>
      <c r="N1102" s="273"/>
      <c r="O1102" s="273"/>
      <c r="P1102" s="273"/>
      <c r="Q1102" s="273"/>
      <c r="R1102" s="273"/>
      <c r="S1102" s="273"/>
      <c r="T1102" s="273"/>
      <c r="U1102" s="273"/>
      <c r="V1102" s="273"/>
      <c r="W1102" s="273"/>
      <c r="X1102" s="273"/>
      <c r="Y1102" s="273"/>
      <c r="Z1102" s="273"/>
      <c r="AA1102" s="273"/>
      <c r="AB1102" s="273"/>
      <c r="AC1102" s="273"/>
      <c r="AD1102" s="273"/>
      <c r="AE1102" s="273"/>
      <c r="AF1102" s="273"/>
      <c r="AG1102" s="273"/>
      <c r="AH1102" s="273"/>
      <c r="AI1102" s="273"/>
      <c r="AJ1102" s="273"/>
      <c r="AK1102" s="273"/>
      <c r="AL1102" s="273"/>
      <c r="AM1102" s="273"/>
      <c r="AN1102" s="273"/>
      <c r="AO1102" s="273"/>
      <c r="AP1102" s="273"/>
      <c r="AQ1102" s="273"/>
      <c r="AR1102" s="273"/>
      <c r="AS1102" s="273"/>
      <c r="AT1102" s="273"/>
      <c r="AU1102" s="273"/>
      <c r="AV1102" s="273"/>
      <c r="AW1102" s="273"/>
      <c r="AX1102" s="273"/>
      <c r="AY1102" s="273"/>
      <c r="AZ1102" s="273"/>
      <c r="BA1102" s="273"/>
      <c r="BB1102" s="273"/>
      <c r="BC1102" s="273"/>
      <c r="BD1102" s="273"/>
      <c r="BE1102" s="273"/>
      <c r="BF1102" s="273"/>
      <c r="BG1102" s="273"/>
      <c r="BH1102" s="273"/>
      <c r="BI1102" s="273"/>
      <c r="BJ1102" s="273"/>
      <c r="BK1102" s="273"/>
      <c r="BL1102" s="273"/>
      <c r="BM1102" s="273"/>
      <c r="BN1102" s="273"/>
      <c r="BO1102" s="273"/>
      <c r="BP1102" s="273"/>
      <c r="BQ1102" s="273"/>
      <c r="BR1102" s="273"/>
      <c r="BS1102" s="273"/>
      <c r="BT1102" s="273"/>
      <c r="BU1102" s="273"/>
      <c r="BV1102" s="273"/>
      <c r="BW1102" s="273"/>
      <c r="BX1102" s="273"/>
      <c r="BY1102" s="273"/>
      <c r="BZ1102" s="273"/>
      <c r="CA1102" s="273"/>
      <c r="CB1102" s="273"/>
      <c r="CC1102" s="273"/>
      <c r="CD1102" s="273"/>
      <c r="CE1102" s="273"/>
      <c r="CF1102" s="273"/>
      <c r="CG1102" s="273"/>
      <c r="CH1102" s="273"/>
      <c r="CI1102" s="273"/>
      <c r="CJ1102" s="273"/>
      <c r="CK1102" s="273"/>
      <c r="CL1102" s="273"/>
      <c r="CM1102" s="273"/>
      <c r="CN1102" s="273"/>
      <c r="CO1102" s="273"/>
      <c r="CP1102" s="273"/>
      <c r="CQ1102" s="273"/>
      <c r="CR1102" s="273"/>
      <c r="CS1102" s="273"/>
      <c r="CT1102" s="273"/>
      <c r="CU1102" s="273"/>
      <c r="CV1102" s="273"/>
      <c r="CW1102" s="273"/>
      <c r="CX1102" s="273"/>
      <c r="CY1102" s="273"/>
      <c r="CZ1102" s="273"/>
      <c r="DA1102" s="273"/>
      <c r="DB1102" s="273"/>
      <c r="DC1102" s="273"/>
      <c r="DD1102" s="273"/>
    </row>
    <row r="1103" spans="1:108" s="160" customFormat="1" ht="23.25" customHeight="1">
      <c r="A1103" s="299">
        <v>232</v>
      </c>
      <c r="B1103" s="136">
        <v>56</v>
      </c>
      <c r="C1103" s="333" t="s">
        <v>7757</v>
      </c>
      <c r="D1103" s="16" t="s">
        <v>7748</v>
      </c>
      <c r="E1103" s="355" t="s">
        <v>7758</v>
      </c>
      <c r="F1103" s="299" t="s">
        <v>7759</v>
      </c>
      <c r="G1103" s="136" t="s">
        <v>3748</v>
      </c>
      <c r="H1103" s="355">
        <v>8677</v>
      </c>
      <c r="I1103" s="136">
        <v>0</v>
      </c>
      <c r="J1103" s="136">
        <v>0</v>
      </c>
      <c r="K1103" s="299" t="s">
        <v>7745</v>
      </c>
      <c r="L1103" s="299" t="s">
        <v>7760</v>
      </c>
      <c r="M1103" s="136"/>
      <c r="N1103" s="273"/>
      <c r="O1103" s="273"/>
      <c r="P1103" s="273"/>
      <c r="Q1103" s="273"/>
      <c r="R1103" s="273"/>
      <c r="S1103" s="273"/>
      <c r="T1103" s="273"/>
      <c r="U1103" s="273"/>
      <c r="V1103" s="273"/>
      <c r="W1103" s="273"/>
      <c r="X1103" s="273"/>
      <c r="Y1103" s="273"/>
      <c r="Z1103" s="273"/>
      <c r="AA1103" s="273"/>
      <c r="AB1103" s="273"/>
      <c r="AC1103" s="273"/>
      <c r="AD1103" s="273"/>
      <c r="AE1103" s="273"/>
      <c r="AF1103" s="273"/>
      <c r="AG1103" s="273"/>
      <c r="AH1103" s="273"/>
      <c r="AI1103" s="273"/>
      <c r="AJ1103" s="273"/>
      <c r="AK1103" s="273"/>
      <c r="AL1103" s="273"/>
      <c r="AM1103" s="273"/>
      <c r="AN1103" s="273"/>
      <c r="AO1103" s="273"/>
      <c r="AP1103" s="273"/>
      <c r="AQ1103" s="273"/>
      <c r="AR1103" s="273"/>
      <c r="AS1103" s="273"/>
      <c r="AT1103" s="273"/>
      <c r="AU1103" s="273"/>
      <c r="AV1103" s="273"/>
      <c r="AW1103" s="273"/>
      <c r="AX1103" s="273"/>
      <c r="AY1103" s="273"/>
      <c r="AZ1103" s="273"/>
      <c r="BA1103" s="273"/>
      <c r="BB1103" s="273"/>
      <c r="BC1103" s="273"/>
      <c r="BD1103" s="273"/>
      <c r="BE1103" s="273"/>
      <c r="BF1103" s="273"/>
      <c r="BG1103" s="273"/>
      <c r="BH1103" s="273"/>
      <c r="BI1103" s="273"/>
      <c r="BJ1103" s="273"/>
      <c r="BK1103" s="273"/>
      <c r="BL1103" s="273"/>
      <c r="BM1103" s="273"/>
      <c r="BN1103" s="273"/>
      <c r="BO1103" s="273"/>
      <c r="BP1103" s="273"/>
      <c r="BQ1103" s="273"/>
      <c r="BR1103" s="273"/>
      <c r="BS1103" s="273"/>
      <c r="BT1103" s="273"/>
      <c r="BU1103" s="273"/>
      <c r="BV1103" s="273"/>
      <c r="BW1103" s="273"/>
      <c r="BX1103" s="273"/>
      <c r="BY1103" s="273"/>
      <c r="BZ1103" s="273"/>
      <c r="CA1103" s="273"/>
      <c r="CB1103" s="273"/>
      <c r="CC1103" s="273"/>
      <c r="CD1103" s="273"/>
      <c r="CE1103" s="273"/>
      <c r="CF1103" s="273"/>
      <c r="CG1103" s="273"/>
      <c r="CH1103" s="273"/>
      <c r="CI1103" s="273"/>
      <c r="CJ1103" s="273"/>
      <c r="CK1103" s="273"/>
      <c r="CL1103" s="273"/>
      <c r="CM1103" s="273"/>
      <c r="CN1103" s="273"/>
      <c r="CO1103" s="273"/>
      <c r="CP1103" s="273"/>
      <c r="CQ1103" s="273"/>
      <c r="CR1103" s="273"/>
      <c r="CS1103" s="273"/>
      <c r="CT1103" s="273"/>
      <c r="CU1103" s="273"/>
      <c r="CV1103" s="273"/>
      <c r="CW1103" s="273"/>
      <c r="CX1103" s="273"/>
      <c r="CY1103" s="273"/>
      <c r="CZ1103" s="273"/>
      <c r="DA1103" s="273"/>
      <c r="DB1103" s="273"/>
      <c r="DC1103" s="273"/>
      <c r="DD1103" s="273"/>
    </row>
    <row r="1104" spans="1:108" s="160" customFormat="1" ht="23.25" customHeight="1">
      <c r="A1104" s="299">
        <v>233</v>
      </c>
      <c r="B1104" s="136">
        <v>57</v>
      </c>
      <c r="C1104" s="333" t="s">
        <v>7761</v>
      </c>
      <c r="D1104" s="16" t="s">
        <v>7762</v>
      </c>
      <c r="E1104" s="355" t="s">
        <v>7763</v>
      </c>
      <c r="F1104" s="299" t="s">
        <v>7764</v>
      </c>
      <c r="G1104" s="136" t="s">
        <v>3748</v>
      </c>
      <c r="H1104" s="355">
        <v>200</v>
      </c>
      <c r="I1104" s="136">
        <v>0</v>
      </c>
      <c r="J1104" s="136">
        <v>0</v>
      </c>
      <c r="K1104" s="299" t="s">
        <v>7745</v>
      </c>
      <c r="L1104" s="299" t="s">
        <v>7765</v>
      </c>
      <c r="M1104" s="136"/>
      <c r="N1104" s="273"/>
      <c r="O1104" s="273"/>
      <c r="P1104" s="273"/>
      <c r="Q1104" s="273"/>
      <c r="R1104" s="273"/>
      <c r="S1104" s="273"/>
      <c r="T1104" s="273"/>
      <c r="U1104" s="273"/>
      <c r="V1104" s="273"/>
      <c r="W1104" s="273"/>
      <c r="X1104" s="273"/>
      <c r="Y1104" s="273"/>
      <c r="Z1104" s="273"/>
      <c r="AA1104" s="273"/>
      <c r="AB1104" s="273"/>
      <c r="AC1104" s="273"/>
      <c r="AD1104" s="273"/>
      <c r="AE1104" s="273"/>
      <c r="AF1104" s="273"/>
      <c r="AG1104" s="273"/>
      <c r="AH1104" s="273"/>
      <c r="AI1104" s="273"/>
      <c r="AJ1104" s="273"/>
      <c r="AK1104" s="273"/>
      <c r="AL1104" s="273"/>
      <c r="AM1104" s="273"/>
      <c r="AN1104" s="273"/>
      <c r="AO1104" s="273"/>
      <c r="AP1104" s="273"/>
      <c r="AQ1104" s="273"/>
      <c r="AR1104" s="273"/>
      <c r="AS1104" s="273"/>
      <c r="AT1104" s="273"/>
      <c r="AU1104" s="273"/>
      <c r="AV1104" s="273"/>
      <c r="AW1104" s="273"/>
      <c r="AX1104" s="273"/>
      <c r="AY1104" s="273"/>
      <c r="AZ1104" s="273"/>
      <c r="BA1104" s="273"/>
      <c r="BB1104" s="273"/>
      <c r="BC1104" s="273"/>
      <c r="BD1104" s="273"/>
      <c r="BE1104" s="273"/>
      <c r="BF1104" s="273"/>
      <c r="BG1104" s="273"/>
      <c r="BH1104" s="273"/>
      <c r="BI1104" s="273"/>
      <c r="BJ1104" s="273"/>
      <c r="BK1104" s="273"/>
      <c r="BL1104" s="273"/>
      <c r="BM1104" s="273"/>
      <c r="BN1104" s="273"/>
      <c r="BO1104" s="273"/>
      <c r="BP1104" s="273"/>
      <c r="BQ1104" s="273"/>
      <c r="BR1104" s="273"/>
      <c r="BS1104" s="273"/>
      <c r="BT1104" s="273"/>
      <c r="BU1104" s="273"/>
      <c r="BV1104" s="273"/>
      <c r="BW1104" s="273"/>
      <c r="BX1104" s="273"/>
      <c r="BY1104" s="273"/>
      <c r="BZ1104" s="273"/>
      <c r="CA1104" s="273"/>
      <c r="CB1104" s="273"/>
      <c r="CC1104" s="273"/>
      <c r="CD1104" s="273"/>
      <c r="CE1104" s="273"/>
      <c r="CF1104" s="273"/>
      <c r="CG1104" s="273"/>
      <c r="CH1104" s="273"/>
      <c r="CI1104" s="273"/>
      <c r="CJ1104" s="273"/>
      <c r="CK1104" s="273"/>
      <c r="CL1104" s="273"/>
      <c r="CM1104" s="273"/>
      <c r="CN1104" s="273"/>
      <c r="CO1104" s="273"/>
      <c r="CP1104" s="273"/>
      <c r="CQ1104" s="273"/>
      <c r="CR1104" s="273"/>
      <c r="CS1104" s="273"/>
      <c r="CT1104" s="273"/>
      <c r="CU1104" s="273"/>
      <c r="CV1104" s="273"/>
      <c r="CW1104" s="273"/>
      <c r="CX1104" s="273"/>
      <c r="CY1104" s="273"/>
      <c r="CZ1104" s="273"/>
      <c r="DA1104" s="273"/>
      <c r="DB1104" s="273"/>
      <c r="DC1104" s="273"/>
      <c r="DD1104" s="273"/>
    </row>
    <row r="1105" spans="1:108" s="160" customFormat="1" ht="23.25" customHeight="1">
      <c r="A1105" s="299">
        <v>234</v>
      </c>
      <c r="B1105" s="136">
        <v>58</v>
      </c>
      <c r="C1105" s="334" t="s">
        <v>7766</v>
      </c>
      <c r="D1105" s="16" t="s">
        <v>7767</v>
      </c>
      <c r="E1105" s="355" t="s">
        <v>7768</v>
      </c>
      <c r="F1105" s="299" t="s">
        <v>7769</v>
      </c>
      <c r="G1105" s="136" t="s">
        <v>3748</v>
      </c>
      <c r="H1105" s="355">
        <v>200</v>
      </c>
      <c r="I1105" s="136">
        <v>0</v>
      </c>
      <c r="J1105" s="136">
        <v>0</v>
      </c>
      <c r="K1105" s="299" t="s">
        <v>7745</v>
      </c>
      <c r="L1105" s="299" t="s">
        <v>7770</v>
      </c>
      <c r="M1105" s="136"/>
      <c r="N1105" s="273"/>
      <c r="O1105" s="273"/>
      <c r="P1105" s="273"/>
      <c r="Q1105" s="273"/>
      <c r="R1105" s="273"/>
      <c r="S1105" s="273"/>
      <c r="T1105" s="273"/>
      <c r="U1105" s="273"/>
      <c r="V1105" s="273"/>
      <c r="W1105" s="273"/>
      <c r="X1105" s="273"/>
      <c r="Y1105" s="273"/>
      <c r="Z1105" s="273"/>
      <c r="AA1105" s="273"/>
      <c r="AB1105" s="273"/>
      <c r="AC1105" s="273"/>
      <c r="AD1105" s="273"/>
      <c r="AE1105" s="273"/>
      <c r="AF1105" s="273"/>
      <c r="AG1105" s="273"/>
      <c r="AH1105" s="273"/>
      <c r="AI1105" s="273"/>
      <c r="AJ1105" s="273"/>
      <c r="AK1105" s="273"/>
      <c r="AL1105" s="273"/>
      <c r="AM1105" s="273"/>
      <c r="AN1105" s="273"/>
      <c r="AO1105" s="273"/>
      <c r="AP1105" s="273"/>
      <c r="AQ1105" s="273"/>
      <c r="AR1105" s="273"/>
      <c r="AS1105" s="273"/>
      <c r="AT1105" s="273"/>
      <c r="AU1105" s="273"/>
      <c r="AV1105" s="273"/>
      <c r="AW1105" s="273"/>
      <c r="AX1105" s="273"/>
      <c r="AY1105" s="273"/>
      <c r="AZ1105" s="273"/>
      <c r="BA1105" s="273"/>
      <c r="BB1105" s="273"/>
      <c r="BC1105" s="273"/>
      <c r="BD1105" s="273"/>
      <c r="BE1105" s="273"/>
      <c r="BF1105" s="273"/>
      <c r="BG1105" s="273"/>
      <c r="BH1105" s="273"/>
      <c r="BI1105" s="273"/>
      <c r="BJ1105" s="273"/>
      <c r="BK1105" s="273"/>
      <c r="BL1105" s="273"/>
      <c r="BM1105" s="273"/>
      <c r="BN1105" s="273"/>
      <c r="BO1105" s="273"/>
      <c r="BP1105" s="273"/>
      <c r="BQ1105" s="273"/>
      <c r="BR1105" s="273"/>
      <c r="BS1105" s="273"/>
      <c r="BT1105" s="273"/>
      <c r="BU1105" s="273"/>
      <c r="BV1105" s="273"/>
      <c r="BW1105" s="273"/>
      <c r="BX1105" s="273"/>
      <c r="BY1105" s="273"/>
      <c r="BZ1105" s="273"/>
      <c r="CA1105" s="273"/>
      <c r="CB1105" s="273"/>
      <c r="CC1105" s="273"/>
      <c r="CD1105" s="273"/>
      <c r="CE1105" s="273"/>
      <c r="CF1105" s="273"/>
      <c r="CG1105" s="273"/>
      <c r="CH1105" s="273"/>
      <c r="CI1105" s="273"/>
      <c r="CJ1105" s="273"/>
      <c r="CK1105" s="273"/>
      <c r="CL1105" s="273"/>
      <c r="CM1105" s="273"/>
      <c r="CN1105" s="273"/>
      <c r="CO1105" s="273"/>
      <c r="CP1105" s="273"/>
      <c r="CQ1105" s="273"/>
      <c r="CR1105" s="273"/>
      <c r="CS1105" s="273"/>
      <c r="CT1105" s="273"/>
      <c r="CU1105" s="273"/>
      <c r="CV1105" s="273"/>
      <c r="CW1105" s="273"/>
      <c r="CX1105" s="273"/>
      <c r="CY1105" s="273"/>
      <c r="CZ1105" s="273"/>
      <c r="DA1105" s="273"/>
      <c r="DB1105" s="273"/>
      <c r="DC1105" s="273"/>
      <c r="DD1105" s="273"/>
    </row>
    <row r="1106" spans="1:108" s="160" customFormat="1" ht="23.25" customHeight="1">
      <c r="A1106" s="299">
        <v>235</v>
      </c>
      <c r="B1106" s="136">
        <v>59</v>
      </c>
      <c r="C1106" s="335" t="s">
        <v>7771</v>
      </c>
      <c r="D1106" s="16" t="s">
        <v>7753</v>
      </c>
      <c r="E1106" s="355" t="s">
        <v>7772</v>
      </c>
      <c r="F1106" s="299" t="s">
        <v>7773</v>
      </c>
      <c r="G1106" s="136" t="s">
        <v>4694</v>
      </c>
      <c r="H1106" s="355">
        <v>2964</v>
      </c>
      <c r="I1106" s="136">
        <v>0</v>
      </c>
      <c r="J1106" s="136">
        <v>0</v>
      </c>
      <c r="K1106" s="299" t="s">
        <v>7745</v>
      </c>
      <c r="L1106" s="299" t="s">
        <v>7774</v>
      </c>
      <c r="M1106" s="136"/>
      <c r="N1106" s="273"/>
      <c r="O1106" s="273"/>
      <c r="P1106" s="273"/>
      <c r="Q1106" s="273"/>
      <c r="R1106" s="273"/>
      <c r="S1106" s="273"/>
      <c r="T1106" s="273"/>
      <c r="U1106" s="273"/>
      <c r="V1106" s="273"/>
      <c r="W1106" s="273"/>
      <c r="X1106" s="273"/>
      <c r="Y1106" s="273"/>
      <c r="Z1106" s="273"/>
      <c r="AA1106" s="273"/>
      <c r="AB1106" s="273"/>
      <c r="AC1106" s="273"/>
      <c r="AD1106" s="273"/>
      <c r="AE1106" s="273"/>
      <c r="AF1106" s="273"/>
      <c r="AG1106" s="273"/>
      <c r="AH1106" s="273"/>
      <c r="AI1106" s="273"/>
      <c r="AJ1106" s="273"/>
      <c r="AK1106" s="273"/>
      <c r="AL1106" s="273"/>
      <c r="AM1106" s="273"/>
      <c r="AN1106" s="273"/>
      <c r="AO1106" s="273"/>
      <c r="AP1106" s="273"/>
      <c r="AQ1106" s="273"/>
      <c r="AR1106" s="273"/>
      <c r="AS1106" s="273"/>
      <c r="AT1106" s="273"/>
      <c r="AU1106" s="273"/>
      <c r="AV1106" s="273"/>
      <c r="AW1106" s="273"/>
      <c r="AX1106" s="273"/>
      <c r="AY1106" s="273"/>
      <c r="AZ1106" s="273"/>
      <c r="BA1106" s="273"/>
      <c r="BB1106" s="273"/>
      <c r="BC1106" s="273"/>
      <c r="BD1106" s="273"/>
      <c r="BE1106" s="273"/>
      <c r="BF1106" s="273"/>
      <c r="BG1106" s="273"/>
      <c r="BH1106" s="273"/>
      <c r="BI1106" s="273"/>
      <c r="BJ1106" s="273"/>
      <c r="BK1106" s="273"/>
      <c r="BL1106" s="273"/>
      <c r="BM1106" s="273"/>
      <c r="BN1106" s="273"/>
      <c r="BO1106" s="273"/>
      <c r="BP1106" s="273"/>
      <c r="BQ1106" s="273"/>
      <c r="BR1106" s="273"/>
      <c r="BS1106" s="273"/>
      <c r="BT1106" s="273"/>
      <c r="BU1106" s="273"/>
      <c r="BV1106" s="273"/>
      <c r="BW1106" s="273"/>
      <c r="BX1106" s="273"/>
      <c r="BY1106" s="273"/>
      <c r="BZ1106" s="273"/>
      <c r="CA1106" s="273"/>
      <c r="CB1106" s="273"/>
      <c r="CC1106" s="273"/>
      <c r="CD1106" s="273"/>
      <c r="CE1106" s="273"/>
      <c r="CF1106" s="273"/>
      <c r="CG1106" s="273"/>
      <c r="CH1106" s="273"/>
      <c r="CI1106" s="273"/>
      <c r="CJ1106" s="273"/>
      <c r="CK1106" s="273"/>
      <c r="CL1106" s="273"/>
      <c r="CM1106" s="273"/>
      <c r="CN1106" s="273"/>
      <c r="CO1106" s="273"/>
      <c r="CP1106" s="273"/>
      <c r="CQ1106" s="273"/>
      <c r="CR1106" s="273"/>
      <c r="CS1106" s="273"/>
      <c r="CT1106" s="273"/>
      <c r="CU1106" s="273"/>
      <c r="CV1106" s="273"/>
      <c r="CW1106" s="273"/>
      <c r="CX1106" s="273"/>
      <c r="CY1106" s="273"/>
      <c r="CZ1106" s="273"/>
      <c r="DA1106" s="273"/>
      <c r="DB1106" s="273"/>
      <c r="DC1106" s="273"/>
      <c r="DD1106" s="273"/>
    </row>
    <row r="1107" spans="1:108" s="160" customFormat="1" ht="23.25" customHeight="1">
      <c r="A1107" s="299">
        <v>236</v>
      </c>
      <c r="B1107" s="136">
        <v>60</v>
      </c>
      <c r="C1107" s="333" t="s">
        <v>7775</v>
      </c>
      <c r="D1107" s="16" t="s">
        <v>7753</v>
      </c>
      <c r="E1107" s="355" t="s">
        <v>7776</v>
      </c>
      <c r="F1107" s="299" t="s">
        <v>7777</v>
      </c>
      <c r="G1107" s="136" t="s">
        <v>3748</v>
      </c>
      <c r="H1107" s="355">
        <v>200</v>
      </c>
      <c r="I1107" s="136">
        <v>0</v>
      </c>
      <c r="J1107" s="136">
        <v>0</v>
      </c>
      <c r="K1107" s="299" t="s">
        <v>7745</v>
      </c>
      <c r="L1107" s="299" t="s">
        <v>7778</v>
      </c>
      <c r="M1107" s="136"/>
      <c r="N1107" s="273"/>
      <c r="O1107" s="273"/>
      <c r="P1107" s="273"/>
      <c r="Q1107" s="273"/>
      <c r="R1107" s="273"/>
      <c r="S1107" s="273"/>
      <c r="T1107" s="273"/>
      <c r="U1107" s="273"/>
      <c r="V1107" s="273"/>
      <c r="W1107" s="273"/>
      <c r="X1107" s="273"/>
      <c r="Y1107" s="273"/>
      <c r="Z1107" s="273"/>
      <c r="AA1107" s="273"/>
      <c r="AB1107" s="273"/>
      <c r="AC1107" s="273"/>
      <c r="AD1107" s="273"/>
      <c r="AE1107" s="273"/>
      <c r="AF1107" s="273"/>
      <c r="AG1107" s="273"/>
      <c r="AH1107" s="273"/>
      <c r="AI1107" s="273"/>
      <c r="AJ1107" s="273"/>
      <c r="AK1107" s="273"/>
      <c r="AL1107" s="273"/>
      <c r="AM1107" s="273"/>
      <c r="AN1107" s="273"/>
      <c r="AO1107" s="273"/>
      <c r="AP1107" s="273"/>
      <c r="AQ1107" s="273"/>
      <c r="AR1107" s="273"/>
      <c r="AS1107" s="273"/>
      <c r="AT1107" s="273"/>
      <c r="AU1107" s="273"/>
      <c r="AV1107" s="273"/>
      <c r="AW1107" s="273"/>
      <c r="AX1107" s="273"/>
      <c r="AY1107" s="273"/>
      <c r="AZ1107" s="273"/>
      <c r="BA1107" s="273"/>
      <c r="BB1107" s="273"/>
      <c r="BC1107" s="273"/>
      <c r="BD1107" s="273"/>
      <c r="BE1107" s="273"/>
      <c r="BF1107" s="273"/>
      <c r="BG1107" s="273"/>
      <c r="BH1107" s="273"/>
      <c r="BI1107" s="273"/>
      <c r="BJ1107" s="273"/>
      <c r="BK1107" s="273"/>
      <c r="BL1107" s="273"/>
      <c r="BM1107" s="273"/>
      <c r="BN1107" s="273"/>
      <c r="BO1107" s="273"/>
      <c r="BP1107" s="273"/>
      <c r="BQ1107" s="273"/>
      <c r="BR1107" s="273"/>
      <c r="BS1107" s="273"/>
      <c r="BT1107" s="273"/>
      <c r="BU1107" s="273"/>
      <c r="BV1107" s="273"/>
      <c r="BW1107" s="273"/>
      <c r="BX1107" s="273"/>
      <c r="BY1107" s="273"/>
      <c r="BZ1107" s="273"/>
      <c r="CA1107" s="273"/>
      <c r="CB1107" s="273"/>
      <c r="CC1107" s="273"/>
      <c r="CD1107" s="273"/>
      <c r="CE1107" s="273"/>
      <c r="CF1107" s="273"/>
      <c r="CG1107" s="273"/>
      <c r="CH1107" s="273"/>
      <c r="CI1107" s="273"/>
      <c r="CJ1107" s="273"/>
      <c r="CK1107" s="273"/>
      <c r="CL1107" s="273"/>
      <c r="CM1107" s="273"/>
      <c r="CN1107" s="273"/>
      <c r="CO1107" s="273"/>
      <c r="CP1107" s="273"/>
      <c r="CQ1107" s="273"/>
      <c r="CR1107" s="273"/>
      <c r="CS1107" s="273"/>
      <c r="CT1107" s="273"/>
      <c r="CU1107" s="273"/>
      <c r="CV1107" s="273"/>
      <c r="CW1107" s="273"/>
      <c r="CX1107" s="273"/>
      <c r="CY1107" s="273"/>
      <c r="CZ1107" s="273"/>
      <c r="DA1107" s="273"/>
      <c r="DB1107" s="273"/>
      <c r="DC1107" s="273"/>
      <c r="DD1107" s="273"/>
    </row>
    <row r="1108" spans="1:108" s="160" customFormat="1" ht="23.25" customHeight="1">
      <c r="A1108" s="299">
        <v>237</v>
      </c>
      <c r="B1108" s="136">
        <v>61</v>
      </c>
      <c r="C1108" s="333" t="s">
        <v>7779</v>
      </c>
      <c r="D1108" s="16" t="s">
        <v>7753</v>
      </c>
      <c r="E1108" s="355" t="s">
        <v>7780</v>
      </c>
      <c r="F1108" s="299" t="s">
        <v>7781</v>
      </c>
      <c r="G1108" s="136" t="s">
        <v>7782</v>
      </c>
      <c r="H1108" s="355">
        <v>300</v>
      </c>
      <c r="I1108" s="136">
        <v>0</v>
      </c>
      <c r="J1108" s="136">
        <v>0</v>
      </c>
      <c r="K1108" s="299" t="s">
        <v>7745</v>
      </c>
      <c r="L1108" s="299" t="s">
        <v>7783</v>
      </c>
      <c r="M1108" s="136"/>
      <c r="N1108" s="273"/>
      <c r="O1108" s="273"/>
      <c r="P1108" s="273"/>
      <c r="Q1108" s="273"/>
      <c r="R1108" s="273"/>
      <c r="S1108" s="273"/>
      <c r="T1108" s="273"/>
      <c r="U1108" s="273"/>
      <c r="V1108" s="273"/>
      <c r="W1108" s="273"/>
      <c r="X1108" s="273"/>
      <c r="Y1108" s="273"/>
      <c r="Z1108" s="273"/>
      <c r="AA1108" s="273"/>
      <c r="AB1108" s="273"/>
      <c r="AC1108" s="273"/>
      <c r="AD1108" s="273"/>
      <c r="AE1108" s="273"/>
      <c r="AF1108" s="273"/>
      <c r="AG1108" s="273"/>
      <c r="AH1108" s="273"/>
      <c r="AI1108" s="273"/>
      <c r="AJ1108" s="273"/>
      <c r="AK1108" s="273"/>
      <c r="AL1108" s="273"/>
      <c r="AM1108" s="273"/>
      <c r="AN1108" s="273"/>
      <c r="AO1108" s="273"/>
      <c r="AP1108" s="273"/>
      <c r="AQ1108" s="273"/>
      <c r="AR1108" s="273"/>
      <c r="AS1108" s="273"/>
      <c r="AT1108" s="273"/>
      <c r="AU1108" s="273"/>
      <c r="AV1108" s="273"/>
      <c r="AW1108" s="273"/>
      <c r="AX1108" s="273"/>
      <c r="AY1108" s="273"/>
      <c r="AZ1108" s="273"/>
      <c r="BA1108" s="273"/>
      <c r="BB1108" s="273"/>
      <c r="BC1108" s="273"/>
      <c r="BD1108" s="273"/>
      <c r="BE1108" s="273"/>
      <c r="BF1108" s="273"/>
      <c r="BG1108" s="273"/>
      <c r="BH1108" s="273"/>
      <c r="BI1108" s="273"/>
      <c r="BJ1108" s="273"/>
      <c r="BK1108" s="273"/>
      <c r="BL1108" s="273"/>
      <c r="BM1108" s="273"/>
      <c r="BN1108" s="273"/>
      <c r="BO1108" s="273"/>
      <c r="BP1108" s="273"/>
      <c r="BQ1108" s="273"/>
      <c r="BR1108" s="273"/>
      <c r="BS1108" s="273"/>
      <c r="BT1108" s="273"/>
      <c r="BU1108" s="273"/>
      <c r="BV1108" s="273"/>
      <c r="BW1108" s="273"/>
      <c r="BX1108" s="273"/>
      <c r="BY1108" s="273"/>
      <c r="BZ1108" s="273"/>
      <c r="CA1108" s="273"/>
      <c r="CB1108" s="273"/>
      <c r="CC1108" s="273"/>
      <c r="CD1108" s="273"/>
      <c r="CE1108" s="273"/>
      <c r="CF1108" s="273"/>
      <c r="CG1108" s="273"/>
      <c r="CH1108" s="273"/>
      <c r="CI1108" s="273"/>
      <c r="CJ1108" s="273"/>
      <c r="CK1108" s="273"/>
      <c r="CL1108" s="273"/>
      <c r="CM1108" s="273"/>
      <c r="CN1108" s="273"/>
      <c r="CO1108" s="273"/>
      <c r="CP1108" s="273"/>
      <c r="CQ1108" s="273"/>
      <c r="CR1108" s="273"/>
      <c r="CS1108" s="273"/>
      <c r="CT1108" s="273"/>
      <c r="CU1108" s="273"/>
      <c r="CV1108" s="273"/>
      <c r="CW1108" s="273"/>
      <c r="CX1108" s="273"/>
      <c r="CY1108" s="273"/>
      <c r="CZ1108" s="273"/>
      <c r="DA1108" s="273"/>
      <c r="DB1108" s="273"/>
      <c r="DC1108" s="273"/>
      <c r="DD1108" s="273"/>
    </row>
    <row r="1109" spans="1:108" s="160" customFormat="1" ht="23.25" customHeight="1">
      <c r="A1109" s="299">
        <v>238</v>
      </c>
      <c r="B1109" s="136">
        <v>62</v>
      </c>
      <c r="C1109" s="333" t="s">
        <v>7784</v>
      </c>
      <c r="D1109" s="16" t="s">
        <v>7762</v>
      </c>
      <c r="E1109" s="355" t="s">
        <v>7785</v>
      </c>
      <c r="F1109" s="299" t="s">
        <v>7786</v>
      </c>
      <c r="G1109" s="136" t="s">
        <v>7782</v>
      </c>
      <c r="H1109" s="355">
        <v>216</v>
      </c>
      <c r="I1109" s="136">
        <v>0</v>
      </c>
      <c r="J1109" s="136">
        <v>0</v>
      </c>
      <c r="K1109" s="299" t="s">
        <v>7745</v>
      </c>
      <c r="L1109" s="299" t="s">
        <v>7787</v>
      </c>
      <c r="M1109" s="136"/>
      <c r="N1109" s="273"/>
      <c r="O1109" s="273"/>
      <c r="P1109" s="273"/>
      <c r="Q1109" s="273"/>
      <c r="R1109" s="273"/>
      <c r="S1109" s="273"/>
      <c r="T1109" s="273"/>
      <c r="U1109" s="273"/>
      <c r="V1109" s="273"/>
      <c r="W1109" s="273"/>
      <c r="X1109" s="273"/>
      <c r="Y1109" s="273"/>
      <c r="Z1109" s="273"/>
      <c r="AA1109" s="273"/>
      <c r="AB1109" s="273"/>
      <c r="AC1109" s="273"/>
      <c r="AD1109" s="273"/>
      <c r="AE1109" s="273"/>
      <c r="AF1109" s="273"/>
      <c r="AG1109" s="273"/>
      <c r="AH1109" s="273"/>
      <c r="AI1109" s="273"/>
      <c r="AJ1109" s="273"/>
      <c r="AK1109" s="273"/>
      <c r="AL1109" s="273"/>
      <c r="AM1109" s="273"/>
      <c r="AN1109" s="273"/>
      <c r="AO1109" s="273"/>
      <c r="AP1109" s="273"/>
      <c r="AQ1109" s="273"/>
      <c r="AR1109" s="273"/>
      <c r="AS1109" s="273"/>
      <c r="AT1109" s="273"/>
      <c r="AU1109" s="273"/>
      <c r="AV1109" s="273"/>
      <c r="AW1109" s="273"/>
      <c r="AX1109" s="273"/>
      <c r="AY1109" s="273"/>
      <c r="AZ1109" s="273"/>
      <c r="BA1109" s="273"/>
      <c r="BB1109" s="273"/>
      <c r="BC1109" s="273"/>
      <c r="BD1109" s="273"/>
      <c r="BE1109" s="273"/>
      <c r="BF1109" s="273"/>
      <c r="BG1109" s="273"/>
      <c r="BH1109" s="273"/>
      <c r="BI1109" s="273"/>
      <c r="BJ1109" s="273"/>
      <c r="BK1109" s="273"/>
      <c r="BL1109" s="273"/>
      <c r="BM1109" s="273"/>
      <c r="BN1109" s="273"/>
      <c r="BO1109" s="273"/>
      <c r="BP1109" s="273"/>
      <c r="BQ1109" s="273"/>
      <c r="BR1109" s="273"/>
      <c r="BS1109" s="273"/>
      <c r="BT1109" s="273"/>
      <c r="BU1109" s="273"/>
      <c r="BV1109" s="273"/>
      <c r="BW1109" s="273"/>
      <c r="BX1109" s="273"/>
      <c r="BY1109" s="273"/>
      <c r="BZ1109" s="273"/>
      <c r="CA1109" s="273"/>
      <c r="CB1109" s="273"/>
      <c r="CC1109" s="273"/>
      <c r="CD1109" s="273"/>
      <c r="CE1109" s="273"/>
      <c r="CF1109" s="273"/>
      <c r="CG1109" s="273"/>
      <c r="CH1109" s="273"/>
      <c r="CI1109" s="273"/>
      <c r="CJ1109" s="273"/>
      <c r="CK1109" s="273"/>
      <c r="CL1109" s="273"/>
      <c r="CM1109" s="273"/>
      <c r="CN1109" s="273"/>
      <c r="CO1109" s="273"/>
      <c r="CP1109" s="273"/>
      <c r="CQ1109" s="273"/>
      <c r="CR1109" s="273"/>
      <c r="CS1109" s="273"/>
      <c r="CT1109" s="273"/>
      <c r="CU1109" s="273"/>
      <c r="CV1109" s="273"/>
      <c r="CW1109" s="273"/>
      <c r="CX1109" s="273"/>
      <c r="CY1109" s="273"/>
      <c r="CZ1109" s="273"/>
      <c r="DA1109" s="273"/>
      <c r="DB1109" s="273"/>
      <c r="DC1109" s="273"/>
      <c r="DD1109" s="273"/>
    </row>
    <row r="1110" spans="1:108" s="160" customFormat="1" ht="23.25" customHeight="1">
      <c r="A1110" s="299">
        <v>239</v>
      </c>
      <c r="B1110" s="136">
        <v>63</v>
      </c>
      <c r="C1110" s="333" t="s">
        <v>4362</v>
      </c>
      <c r="D1110" s="16" t="s">
        <v>7753</v>
      </c>
      <c r="E1110" s="355" t="s">
        <v>7788</v>
      </c>
      <c r="F1110" s="299" t="s">
        <v>7789</v>
      </c>
      <c r="G1110" s="136" t="s">
        <v>7782</v>
      </c>
      <c r="H1110" s="355">
        <v>6163</v>
      </c>
      <c r="I1110" s="136">
        <v>0</v>
      </c>
      <c r="J1110" s="136">
        <v>0</v>
      </c>
      <c r="K1110" s="299" t="s">
        <v>7745</v>
      </c>
      <c r="L1110" s="299" t="s">
        <v>7790</v>
      </c>
      <c r="M1110" s="136"/>
      <c r="N1110" s="273"/>
      <c r="O1110" s="273"/>
      <c r="P1110" s="273"/>
      <c r="Q1110" s="273"/>
      <c r="R1110" s="273"/>
      <c r="S1110" s="273"/>
      <c r="T1110" s="273"/>
      <c r="U1110" s="273"/>
      <c r="V1110" s="273"/>
      <c r="W1110" s="273"/>
      <c r="X1110" s="273"/>
      <c r="Y1110" s="273"/>
      <c r="Z1110" s="273"/>
      <c r="AA1110" s="273"/>
      <c r="AB1110" s="273"/>
      <c r="AC1110" s="273"/>
      <c r="AD1110" s="273"/>
      <c r="AE1110" s="273"/>
      <c r="AF1110" s="273"/>
      <c r="AG1110" s="273"/>
      <c r="AH1110" s="273"/>
      <c r="AI1110" s="273"/>
      <c r="AJ1110" s="273"/>
      <c r="AK1110" s="273"/>
      <c r="AL1110" s="273"/>
      <c r="AM1110" s="273"/>
      <c r="AN1110" s="273"/>
      <c r="AO1110" s="273"/>
      <c r="AP1110" s="273"/>
      <c r="AQ1110" s="273"/>
      <c r="AR1110" s="273"/>
      <c r="AS1110" s="273"/>
      <c r="AT1110" s="273"/>
      <c r="AU1110" s="273"/>
      <c r="AV1110" s="273"/>
      <c r="AW1110" s="273"/>
      <c r="AX1110" s="273"/>
      <c r="AY1110" s="273"/>
      <c r="AZ1110" s="273"/>
      <c r="BA1110" s="273"/>
      <c r="BB1110" s="273"/>
      <c r="BC1110" s="273"/>
      <c r="BD1110" s="273"/>
      <c r="BE1110" s="273"/>
      <c r="BF1110" s="273"/>
      <c r="BG1110" s="273"/>
      <c r="BH1110" s="273"/>
      <c r="BI1110" s="273"/>
      <c r="BJ1110" s="273"/>
      <c r="BK1110" s="273"/>
      <c r="BL1110" s="273"/>
      <c r="BM1110" s="273"/>
      <c r="BN1110" s="273"/>
      <c r="BO1110" s="273"/>
      <c r="BP1110" s="273"/>
      <c r="BQ1110" s="273"/>
      <c r="BR1110" s="273"/>
      <c r="BS1110" s="273"/>
      <c r="BT1110" s="273"/>
      <c r="BU1110" s="273"/>
      <c r="BV1110" s="273"/>
      <c r="BW1110" s="273"/>
      <c r="BX1110" s="273"/>
      <c r="BY1110" s="273"/>
      <c r="BZ1110" s="273"/>
      <c r="CA1110" s="273"/>
      <c r="CB1110" s="273"/>
      <c r="CC1110" s="273"/>
      <c r="CD1110" s="273"/>
      <c r="CE1110" s="273"/>
      <c r="CF1110" s="273"/>
      <c r="CG1110" s="273"/>
      <c r="CH1110" s="273"/>
      <c r="CI1110" s="273"/>
      <c r="CJ1110" s="273"/>
      <c r="CK1110" s="273"/>
      <c r="CL1110" s="273"/>
      <c r="CM1110" s="273"/>
      <c r="CN1110" s="273"/>
      <c r="CO1110" s="273"/>
      <c r="CP1110" s="273"/>
      <c r="CQ1110" s="273"/>
      <c r="CR1110" s="273"/>
      <c r="CS1110" s="273"/>
      <c r="CT1110" s="273"/>
      <c r="CU1110" s="273"/>
      <c r="CV1110" s="273"/>
      <c r="CW1110" s="273"/>
      <c r="CX1110" s="273"/>
      <c r="CY1110" s="273"/>
      <c r="CZ1110" s="273"/>
      <c r="DA1110" s="273"/>
      <c r="DB1110" s="273"/>
      <c r="DC1110" s="273"/>
      <c r="DD1110" s="273"/>
    </row>
    <row r="1111" spans="1:108" s="160" customFormat="1" ht="23.25" customHeight="1">
      <c r="A1111" s="299">
        <v>240</v>
      </c>
      <c r="B1111" s="136">
        <v>64</v>
      </c>
      <c r="C1111" s="333" t="s">
        <v>7791</v>
      </c>
      <c r="D1111" s="16" t="s">
        <v>7034</v>
      </c>
      <c r="E1111" s="355" t="s">
        <v>7792</v>
      </c>
      <c r="F1111" s="299" t="s">
        <v>7793</v>
      </c>
      <c r="G1111" s="136" t="s">
        <v>7782</v>
      </c>
      <c r="H1111" s="355">
        <v>10073</v>
      </c>
      <c r="I1111" s="136">
        <v>0</v>
      </c>
      <c r="J1111" s="136">
        <v>0</v>
      </c>
      <c r="K1111" s="299" t="s">
        <v>7745</v>
      </c>
      <c r="L1111" s="299" t="s">
        <v>7794</v>
      </c>
      <c r="M1111" s="136"/>
      <c r="N1111" s="273"/>
      <c r="O1111" s="273"/>
      <c r="P1111" s="273"/>
      <c r="Q1111" s="273"/>
      <c r="R1111" s="273"/>
      <c r="S1111" s="273"/>
      <c r="T1111" s="273"/>
      <c r="U1111" s="273"/>
      <c r="V1111" s="273"/>
      <c r="W1111" s="273"/>
      <c r="X1111" s="273"/>
      <c r="Y1111" s="273"/>
      <c r="Z1111" s="273"/>
      <c r="AA1111" s="273"/>
      <c r="AB1111" s="273"/>
      <c r="AC1111" s="273"/>
      <c r="AD1111" s="273"/>
      <c r="AE1111" s="273"/>
      <c r="AF1111" s="273"/>
      <c r="AG1111" s="273"/>
      <c r="AH1111" s="273"/>
      <c r="AI1111" s="273"/>
      <c r="AJ1111" s="273"/>
      <c r="AK1111" s="273"/>
      <c r="AL1111" s="273"/>
      <c r="AM1111" s="273"/>
      <c r="AN1111" s="273"/>
      <c r="AO1111" s="273"/>
      <c r="AP1111" s="273"/>
      <c r="AQ1111" s="273"/>
      <c r="AR1111" s="273"/>
      <c r="AS1111" s="273"/>
      <c r="AT1111" s="273"/>
      <c r="AU1111" s="273"/>
      <c r="AV1111" s="273"/>
      <c r="AW1111" s="273"/>
      <c r="AX1111" s="273"/>
      <c r="AY1111" s="273"/>
      <c r="AZ1111" s="273"/>
      <c r="BA1111" s="273"/>
      <c r="BB1111" s="273"/>
      <c r="BC1111" s="273"/>
      <c r="BD1111" s="273"/>
      <c r="BE1111" s="273"/>
      <c r="BF1111" s="273"/>
      <c r="BG1111" s="273"/>
      <c r="BH1111" s="273"/>
      <c r="BI1111" s="273"/>
      <c r="BJ1111" s="273"/>
      <c r="BK1111" s="273"/>
      <c r="BL1111" s="273"/>
      <c r="BM1111" s="273"/>
      <c r="BN1111" s="273"/>
      <c r="BO1111" s="273"/>
      <c r="BP1111" s="273"/>
      <c r="BQ1111" s="273"/>
      <c r="BR1111" s="273"/>
      <c r="BS1111" s="273"/>
      <c r="BT1111" s="273"/>
      <c r="BU1111" s="273"/>
      <c r="BV1111" s="273"/>
      <c r="BW1111" s="273"/>
      <c r="BX1111" s="273"/>
      <c r="BY1111" s="273"/>
      <c r="BZ1111" s="273"/>
      <c r="CA1111" s="273"/>
      <c r="CB1111" s="273"/>
      <c r="CC1111" s="273"/>
      <c r="CD1111" s="273"/>
      <c r="CE1111" s="273"/>
      <c r="CF1111" s="273"/>
      <c r="CG1111" s="273"/>
      <c r="CH1111" s="273"/>
      <c r="CI1111" s="273"/>
      <c r="CJ1111" s="273"/>
      <c r="CK1111" s="273"/>
      <c r="CL1111" s="273"/>
      <c r="CM1111" s="273"/>
      <c r="CN1111" s="273"/>
      <c r="CO1111" s="273"/>
      <c r="CP1111" s="273"/>
      <c r="CQ1111" s="273"/>
      <c r="CR1111" s="273"/>
      <c r="CS1111" s="273"/>
      <c r="CT1111" s="273"/>
      <c r="CU1111" s="273"/>
      <c r="CV1111" s="273"/>
      <c r="CW1111" s="273"/>
      <c r="CX1111" s="273"/>
      <c r="CY1111" s="273"/>
      <c r="CZ1111" s="273"/>
      <c r="DA1111" s="273"/>
      <c r="DB1111" s="273"/>
      <c r="DC1111" s="273"/>
      <c r="DD1111" s="273"/>
    </row>
    <row r="1112" spans="1:108" s="160" customFormat="1" ht="23.25" customHeight="1">
      <c r="A1112" s="299">
        <v>241</v>
      </c>
      <c r="B1112" s="136">
        <v>65</v>
      </c>
      <c r="C1112" s="333" t="s">
        <v>7795</v>
      </c>
      <c r="D1112" s="16" t="s">
        <v>7796</v>
      </c>
      <c r="E1112" s="355" t="s">
        <v>7797</v>
      </c>
      <c r="F1112" s="299" t="s">
        <v>7798</v>
      </c>
      <c r="G1112" s="136" t="s">
        <v>7799</v>
      </c>
      <c r="H1112" s="355">
        <v>2250</v>
      </c>
      <c r="I1112" s="136">
        <v>0</v>
      </c>
      <c r="J1112" s="136">
        <v>0</v>
      </c>
      <c r="K1112" s="299" t="s">
        <v>7745</v>
      </c>
      <c r="L1112" s="299" t="s">
        <v>7800</v>
      </c>
      <c r="M1112" s="136"/>
      <c r="N1112" s="273"/>
      <c r="O1112" s="273"/>
      <c r="P1112" s="273"/>
      <c r="Q1112" s="273"/>
      <c r="R1112" s="273"/>
      <c r="S1112" s="273"/>
      <c r="T1112" s="273"/>
      <c r="U1112" s="273"/>
      <c r="V1112" s="273"/>
      <c r="W1112" s="273"/>
      <c r="X1112" s="273"/>
      <c r="Y1112" s="273"/>
      <c r="Z1112" s="273"/>
      <c r="AA1112" s="273"/>
      <c r="AB1112" s="273"/>
      <c r="AC1112" s="273"/>
      <c r="AD1112" s="273"/>
      <c r="AE1112" s="273"/>
      <c r="AF1112" s="273"/>
      <c r="AG1112" s="273"/>
      <c r="AH1112" s="273"/>
      <c r="AI1112" s="273"/>
      <c r="AJ1112" s="273"/>
      <c r="AK1112" s="273"/>
      <c r="AL1112" s="273"/>
      <c r="AM1112" s="273"/>
      <c r="AN1112" s="273"/>
      <c r="AO1112" s="273"/>
      <c r="AP1112" s="273"/>
      <c r="AQ1112" s="273"/>
      <c r="AR1112" s="273"/>
      <c r="AS1112" s="273"/>
      <c r="AT1112" s="273"/>
      <c r="AU1112" s="273"/>
      <c r="AV1112" s="273"/>
      <c r="AW1112" s="273"/>
      <c r="AX1112" s="273"/>
      <c r="AY1112" s="273"/>
      <c r="AZ1112" s="273"/>
      <c r="BA1112" s="273"/>
      <c r="BB1112" s="273"/>
      <c r="BC1112" s="273"/>
      <c r="BD1112" s="273"/>
      <c r="BE1112" s="273"/>
      <c r="BF1112" s="273"/>
      <c r="BG1112" s="273"/>
      <c r="BH1112" s="273"/>
      <c r="BI1112" s="273"/>
      <c r="BJ1112" s="273"/>
      <c r="BK1112" s="273"/>
      <c r="BL1112" s="273"/>
      <c r="BM1112" s="273"/>
      <c r="BN1112" s="273"/>
      <c r="BO1112" s="273"/>
      <c r="BP1112" s="273"/>
      <c r="BQ1112" s="273"/>
      <c r="BR1112" s="273"/>
      <c r="BS1112" s="273"/>
      <c r="BT1112" s="273"/>
      <c r="BU1112" s="273"/>
      <c r="BV1112" s="273"/>
      <c r="BW1112" s="273"/>
      <c r="BX1112" s="273"/>
      <c r="BY1112" s="273"/>
      <c r="BZ1112" s="273"/>
      <c r="CA1112" s="273"/>
      <c r="CB1112" s="273"/>
      <c r="CC1112" s="273"/>
      <c r="CD1112" s="273"/>
      <c r="CE1112" s="273"/>
      <c r="CF1112" s="273"/>
      <c r="CG1112" s="273"/>
      <c r="CH1112" s="273"/>
      <c r="CI1112" s="273"/>
      <c r="CJ1112" s="273"/>
      <c r="CK1112" s="273"/>
      <c r="CL1112" s="273"/>
      <c r="CM1112" s="273"/>
      <c r="CN1112" s="273"/>
      <c r="CO1112" s="273"/>
      <c r="CP1112" s="273"/>
      <c r="CQ1112" s="273"/>
      <c r="CR1112" s="273"/>
      <c r="CS1112" s="273"/>
      <c r="CT1112" s="273"/>
      <c r="CU1112" s="273"/>
      <c r="CV1112" s="273"/>
      <c r="CW1112" s="273"/>
      <c r="CX1112" s="273"/>
      <c r="CY1112" s="273"/>
      <c r="CZ1112" s="273"/>
      <c r="DA1112" s="273"/>
      <c r="DB1112" s="273"/>
      <c r="DC1112" s="273"/>
      <c r="DD1112" s="273"/>
    </row>
    <row r="1113" spans="1:108" s="160" customFormat="1" ht="23.25" customHeight="1">
      <c r="A1113" s="299">
        <v>242</v>
      </c>
      <c r="B1113" s="136">
        <v>67</v>
      </c>
      <c r="C1113" s="333" t="s">
        <v>7801</v>
      </c>
      <c r="D1113" s="16" t="s">
        <v>7762</v>
      </c>
      <c r="E1113" s="355" t="s">
        <v>7802</v>
      </c>
      <c r="F1113" s="299" t="s">
        <v>7803</v>
      </c>
      <c r="G1113" s="136" t="s">
        <v>3748</v>
      </c>
      <c r="H1113" s="355">
        <v>1284</v>
      </c>
      <c r="I1113" s="136">
        <v>0</v>
      </c>
      <c r="J1113" s="136">
        <v>0</v>
      </c>
      <c r="K1113" s="299" t="s">
        <v>7745</v>
      </c>
      <c r="L1113" s="299" t="s">
        <v>7803</v>
      </c>
      <c r="M1113" s="136"/>
      <c r="N1113" s="273"/>
      <c r="O1113" s="273"/>
      <c r="P1113" s="273"/>
      <c r="Q1113" s="273"/>
      <c r="R1113" s="273"/>
      <c r="S1113" s="273"/>
      <c r="T1113" s="273"/>
      <c r="U1113" s="273"/>
      <c r="V1113" s="273"/>
      <c r="W1113" s="273"/>
      <c r="X1113" s="273"/>
      <c r="Y1113" s="273"/>
      <c r="Z1113" s="273"/>
      <c r="AA1113" s="273"/>
      <c r="AB1113" s="273"/>
      <c r="AC1113" s="273"/>
      <c r="AD1113" s="273"/>
      <c r="AE1113" s="273"/>
      <c r="AF1113" s="273"/>
      <c r="AG1113" s="273"/>
      <c r="AH1113" s="273"/>
      <c r="AI1113" s="273"/>
      <c r="AJ1113" s="273"/>
      <c r="AK1113" s="273"/>
      <c r="AL1113" s="273"/>
      <c r="AM1113" s="273"/>
      <c r="AN1113" s="273"/>
      <c r="AO1113" s="273"/>
      <c r="AP1113" s="273"/>
      <c r="AQ1113" s="273"/>
      <c r="AR1113" s="273"/>
      <c r="AS1113" s="273"/>
      <c r="AT1113" s="273"/>
      <c r="AU1113" s="273"/>
      <c r="AV1113" s="273"/>
      <c r="AW1113" s="273"/>
      <c r="AX1113" s="273"/>
      <c r="AY1113" s="273"/>
      <c r="AZ1113" s="273"/>
      <c r="BA1113" s="273"/>
      <c r="BB1113" s="273"/>
      <c r="BC1113" s="273"/>
      <c r="BD1113" s="273"/>
      <c r="BE1113" s="273"/>
      <c r="BF1113" s="273"/>
      <c r="BG1113" s="273"/>
      <c r="BH1113" s="273"/>
      <c r="BI1113" s="273"/>
      <c r="BJ1113" s="273"/>
      <c r="BK1113" s="273"/>
      <c r="BL1113" s="273"/>
      <c r="BM1113" s="273"/>
      <c r="BN1113" s="273"/>
      <c r="BO1113" s="273"/>
      <c r="BP1113" s="273"/>
      <c r="BQ1113" s="273"/>
      <c r="BR1113" s="273"/>
      <c r="BS1113" s="273"/>
      <c r="BT1113" s="273"/>
      <c r="BU1113" s="273"/>
      <c r="BV1113" s="273"/>
      <c r="BW1113" s="273"/>
      <c r="BX1113" s="273"/>
      <c r="BY1113" s="273"/>
      <c r="BZ1113" s="273"/>
      <c r="CA1113" s="273"/>
      <c r="CB1113" s="273"/>
      <c r="CC1113" s="273"/>
      <c r="CD1113" s="273"/>
      <c r="CE1113" s="273"/>
      <c r="CF1113" s="273"/>
      <c r="CG1113" s="273"/>
      <c r="CH1113" s="273"/>
      <c r="CI1113" s="273"/>
      <c r="CJ1113" s="273"/>
      <c r="CK1113" s="273"/>
      <c r="CL1113" s="273"/>
      <c r="CM1113" s="273"/>
      <c r="CN1113" s="273"/>
      <c r="CO1113" s="273"/>
      <c r="CP1113" s="273"/>
      <c r="CQ1113" s="273"/>
      <c r="CR1113" s="273"/>
      <c r="CS1113" s="273"/>
      <c r="CT1113" s="273"/>
      <c r="CU1113" s="273"/>
      <c r="CV1113" s="273"/>
      <c r="CW1113" s="273"/>
      <c r="CX1113" s="273"/>
      <c r="CY1113" s="273"/>
      <c r="CZ1113" s="273"/>
      <c r="DA1113" s="273"/>
      <c r="DB1113" s="273"/>
      <c r="DC1113" s="273"/>
      <c r="DD1113" s="273"/>
    </row>
    <row r="1114" spans="1:108" s="160" customFormat="1" ht="23.25" customHeight="1">
      <c r="A1114" s="299">
        <v>243</v>
      </c>
      <c r="B1114" s="136">
        <v>68</v>
      </c>
      <c r="C1114" s="333" t="s">
        <v>7804</v>
      </c>
      <c r="D1114" s="16" t="s">
        <v>7753</v>
      </c>
      <c r="E1114" s="355" t="s">
        <v>7805</v>
      </c>
      <c r="F1114" s="299" t="s">
        <v>7806</v>
      </c>
      <c r="G1114" s="136" t="s">
        <v>823</v>
      </c>
      <c r="H1114" s="355">
        <v>5630</v>
      </c>
      <c r="I1114" s="136">
        <v>0</v>
      </c>
      <c r="J1114" s="136">
        <v>0</v>
      </c>
      <c r="K1114" s="299" t="s">
        <v>7745</v>
      </c>
      <c r="L1114" s="299" t="s">
        <v>7807</v>
      </c>
      <c r="M1114" s="136"/>
      <c r="N1114" s="273"/>
      <c r="O1114" s="273"/>
      <c r="P1114" s="273"/>
      <c r="Q1114" s="273"/>
      <c r="R1114" s="273"/>
      <c r="S1114" s="273"/>
      <c r="T1114" s="273"/>
      <c r="U1114" s="273"/>
      <c r="V1114" s="273"/>
      <c r="W1114" s="273"/>
      <c r="X1114" s="273"/>
      <c r="Y1114" s="273"/>
      <c r="Z1114" s="273"/>
      <c r="AA1114" s="273"/>
      <c r="AB1114" s="273"/>
      <c r="AC1114" s="273"/>
      <c r="AD1114" s="273"/>
      <c r="AE1114" s="273"/>
      <c r="AF1114" s="273"/>
      <c r="AG1114" s="273"/>
      <c r="AH1114" s="273"/>
      <c r="AI1114" s="273"/>
      <c r="AJ1114" s="273"/>
      <c r="AK1114" s="273"/>
      <c r="AL1114" s="273"/>
      <c r="AM1114" s="273"/>
      <c r="AN1114" s="273"/>
      <c r="AO1114" s="273"/>
      <c r="AP1114" s="273"/>
      <c r="AQ1114" s="273"/>
      <c r="AR1114" s="273"/>
      <c r="AS1114" s="273"/>
      <c r="AT1114" s="273"/>
      <c r="AU1114" s="273"/>
      <c r="AV1114" s="273"/>
      <c r="AW1114" s="273"/>
      <c r="AX1114" s="273"/>
      <c r="AY1114" s="273"/>
      <c r="AZ1114" s="273"/>
      <c r="BA1114" s="273"/>
      <c r="BB1114" s="273"/>
      <c r="BC1114" s="273"/>
      <c r="BD1114" s="273"/>
      <c r="BE1114" s="273"/>
      <c r="BF1114" s="273"/>
      <c r="BG1114" s="273"/>
      <c r="BH1114" s="273"/>
      <c r="BI1114" s="273"/>
      <c r="BJ1114" s="273"/>
      <c r="BK1114" s="273"/>
      <c r="BL1114" s="273"/>
      <c r="BM1114" s="273"/>
      <c r="BN1114" s="273"/>
      <c r="BO1114" s="273"/>
      <c r="BP1114" s="273"/>
      <c r="BQ1114" s="273"/>
      <c r="BR1114" s="273"/>
      <c r="BS1114" s="273"/>
      <c r="BT1114" s="273"/>
      <c r="BU1114" s="273"/>
      <c r="BV1114" s="273"/>
      <c r="BW1114" s="273"/>
      <c r="BX1114" s="273"/>
      <c r="BY1114" s="273"/>
      <c r="BZ1114" s="273"/>
      <c r="CA1114" s="273"/>
      <c r="CB1114" s="273"/>
      <c r="CC1114" s="273"/>
      <c r="CD1114" s="273"/>
      <c r="CE1114" s="273"/>
      <c r="CF1114" s="273"/>
      <c r="CG1114" s="273"/>
      <c r="CH1114" s="273"/>
      <c r="CI1114" s="273"/>
      <c r="CJ1114" s="273"/>
      <c r="CK1114" s="273"/>
      <c r="CL1114" s="273"/>
      <c r="CM1114" s="273"/>
      <c r="CN1114" s="273"/>
      <c r="CO1114" s="273"/>
      <c r="CP1114" s="273"/>
      <c r="CQ1114" s="273"/>
      <c r="CR1114" s="273"/>
      <c r="CS1114" s="273"/>
      <c r="CT1114" s="273"/>
      <c r="CU1114" s="273"/>
      <c r="CV1114" s="273"/>
      <c r="CW1114" s="273"/>
      <c r="CX1114" s="273"/>
      <c r="CY1114" s="273"/>
      <c r="CZ1114" s="273"/>
      <c r="DA1114" s="273"/>
      <c r="DB1114" s="273"/>
      <c r="DC1114" s="273"/>
      <c r="DD1114" s="273"/>
    </row>
    <row r="1115" spans="1:108" s="160" customFormat="1" ht="23.25" customHeight="1">
      <c r="A1115" s="299">
        <v>244</v>
      </c>
      <c r="B1115" s="136">
        <v>69</v>
      </c>
      <c r="C1115" s="333" t="s">
        <v>7808</v>
      </c>
      <c r="D1115" s="16" t="s">
        <v>7753</v>
      </c>
      <c r="E1115" s="355" t="s">
        <v>7805</v>
      </c>
      <c r="F1115" s="299" t="s">
        <v>7809</v>
      </c>
      <c r="G1115" s="136" t="s">
        <v>7810</v>
      </c>
      <c r="H1115" s="355">
        <v>4600</v>
      </c>
      <c r="I1115" s="136">
        <v>0</v>
      </c>
      <c r="J1115" s="136">
        <v>0</v>
      </c>
      <c r="K1115" s="299" t="s">
        <v>7745</v>
      </c>
      <c r="L1115" s="299" t="s">
        <v>7811</v>
      </c>
      <c r="M1115" s="136"/>
      <c r="N1115" s="273"/>
      <c r="O1115" s="273"/>
      <c r="P1115" s="273"/>
      <c r="Q1115" s="273"/>
      <c r="R1115" s="273"/>
      <c r="S1115" s="273"/>
      <c r="T1115" s="273"/>
      <c r="U1115" s="273"/>
      <c r="V1115" s="273"/>
      <c r="W1115" s="273"/>
      <c r="X1115" s="273"/>
      <c r="Y1115" s="273"/>
      <c r="Z1115" s="273"/>
      <c r="AA1115" s="273"/>
      <c r="AB1115" s="273"/>
      <c r="AC1115" s="273"/>
      <c r="AD1115" s="273"/>
      <c r="AE1115" s="273"/>
      <c r="AF1115" s="273"/>
      <c r="AG1115" s="273"/>
      <c r="AH1115" s="273"/>
      <c r="AI1115" s="273"/>
      <c r="AJ1115" s="273"/>
      <c r="AK1115" s="273"/>
      <c r="AL1115" s="273"/>
      <c r="AM1115" s="273"/>
      <c r="AN1115" s="273"/>
      <c r="AO1115" s="273"/>
      <c r="AP1115" s="273"/>
      <c r="AQ1115" s="273"/>
      <c r="AR1115" s="273"/>
      <c r="AS1115" s="273"/>
      <c r="AT1115" s="273"/>
      <c r="AU1115" s="273"/>
      <c r="AV1115" s="273"/>
      <c r="AW1115" s="273"/>
      <c r="AX1115" s="273"/>
      <c r="AY1115" s="273"/>
      <c r="AZ1115" s="273"/>
      <c r="BA1115" s="273"/>
      <c r="BB1115" s="273"/>
      <c r="BC1115" s="273"/>
      <c r="BD1115" s="273"/>
      <c r="BE1115" s="273"/>
      <c r="BF1115" s="273"/>
      <c r="BG1115" s="273"/>
      <c r="BH1115" s="273"/>
      <c r="BI1115" s="273"/>
      <c r="BJ1115" s="273"/>
      <c r="BK1115" s="273"/>
      <c r="BL1115" s="273"/>
      <c r="BM1115" s="273"/>
      <c r="BN1115" s="273"/>
      <c r="BO1115" s="273"/>
      <c r="BP1115" s="273"/>
      <c r="BQ1115" s="273"/>
      <c r="BR1115" s="273"/>
      <c r="BS1115" s="273"/>
      <c r="BT1115" s="273"/>
      <c r="BU1115" s="273"/>
      <c r="BV1115" s="273"/>
      <c r="BW1115" s="273"/>
      <c r="BX1115" s="273"/>
      <c r="BY1115" s="273"/>
      <c r="BZ1115" s="273"/>
      <c r="CA1115" s="273"/>
      <c r="CB1115" s="273"/>
      <c r="CC1115" s="273"/>
      <c r="CD1115" s="273"/>
      <c r="CE1115" s="273"/>
      <c r="CF1115" s="273"/>
      <c r="CG1115" s="273"/>
      <c r="CH1115" s="273"/>
      <c r="CI1115" s="273"/>
      <c r="CJ1115" s="273"/>
      <c r="CK1115" s="273"/>
      <c r="CL1115" s="273"/>
      <c r="CM1115" s="273"/>
      <c r="CN1115" s="273"/>
      <c r="CO1115" s="273"/>
      <c r="CP1115" s="273"/>
      <c r="CQ1115" s="273"/>
      <c r="CR1115" s="273"/>
      <c r="CS1115" s="273"/>
      <c r="CT1115" s="273"/>
      <c r="CU1115" s="273"/>
      <c r="CV1115" s="273"/>
      <c r="CW1115" s="273"/>
      <c r="CX1115" s="273"/>
      <c r="CY1115" s="273"/>
      <c r="CZ1115" s="273"/>
      <c r="DA1115" s="273"/>
      <c r="DB1115" s="273"/>
      <c r="DC1115" s="273"/>
      <c r="DD1115" s="273"/>
    </row>
    <row r="1116" spans="1:108" s="160" customFormat="1" ht="23.25" customHeight="1">
      <c r="A1116" s="299">
        <v>245</v>
      </c>
      <c r="B1116" s="136">
        <v>70</v>
      </c>
      <c r="C1116" s="333" t="s">
        <v>7812</v>
      </c>
      <c r="D1116" s="16" t="s">
        <v>7762</v>
      </c>
      <c r="E1116" s="355" t="s">
        <v>7813</v>
      </c>
      <c r="F1116" s="299" t="s">
        <v>7814</v>
      </c>
      <c r="G1116" s="136" t="s">
        <v>3748</v>
      </c>
      <c r="H1116" s="355">
        <v>514</v>
      </c>
      <c r="I1116" s="136">
        <v>0</v>
      </c>
      <c r="J1116" s="136">
        <v>0</v>
      </c>
      <c r="K1116" s="299" t="s">
        <v>7745</v>
      </c>
      <c r="L1116" s="299" t="s">
        <v>7815</v>
      </c>
      <c r="M1116" s="136"/>
      <c r="N1116" s="273"/>
      <c r="O1116" s="273"/>
      <c r="P1116" s="273"/>
      <c r="Q1116" s="273"/>
      <c r="R1116" s="273"/>
      <c r="S1116" s="273"/>
      <c r="T1116" s="273"/>
      <c r="U1116" s="273"/>
      <c r="V1116" s="273"/>
      <c r="W1116" s="273"/>
      <c r="X1116" s="273"/>
      <c r="Y1116" s="273"/>
      <c r="Z1116" s="273"/>
      <c r="AA1116" s="273"/>
      <c r="AB1116" s="273"/>
      <c r="AC1116" s="273"/>
      <c r="AD1116" s="273"/>
      <c r="AE1116" s="273"/>
      <c r="AF1116" s="273"/>
      <c r="AG1116" s="273"/>
      <c r="AH1116" s="273"/>
      <c r="AI1116" s="273"/>
      <c r="AJ1116" s="273"/>
      <c r="AK1116" s="273"/>
      <c r="AL1116" s="273"/>
      <c r="AM1116" s="273"/>
      <c r="AN1116" s="273"/>
      <c r="AO1116" s="273"/>
      <c r="AP1116" s="273"/>
      <c r="AQ1116" s="273"/>
      <c r="AR1116" s="273"/>
      <c r="AS1116" s="273"/>
      <c r="AT1116" s="273"/>
      <c r="AU1116" s="273"/>
      <c r="AV1116" s="273"/>
      <c r="AW1116" s="273"/>
      <c r="AX1116" s="273"/>
      <c r="AY1116" s="273"/>
      <c r="AZ1116" s="273"/>
      <c r="BA1116" s="273"/>
      <c r="BB1116" s="273"/>
      <c r="BC1116" s="273"/>
      <c r="BD1116" s="273"/>
      <c r="BE1116" s="273"/>
      <c r="BF1116" s="273"/>
      <c r="BG1116" s="273"/>
      <c r="BH1116" s="273"/>
      <c r="BI1116" s="273"/>
      <c r="BJ1116" s="273"/>
      <c r="BK1116" s="273"/>
      <c r="BL1116" s="273"/>
      <c r="BM1116" s="273"/>
      <c r="BN1116" s="273"/>
      <c r="BO1116" s="273"/>
      <c r="BP1116" s="273"/>
      <c r="BQ1116" s="273"/>
      <c r="BR1116" s="273"/>
      <c r="BS1116" s="273"/>
      <c r="BT1116" s="273"/>
      <c r="BU1116" s="273"/>
      <c r="BV1116" s="273"/>
      <c r="BW1116" s="273"/>
      <c r="BX1116" s="273"/>
      <c r="BY1116" s="273"/>
      <c r="BZ1116" s="273"/>
      <c r="CA1116" s="273"/>
      <c r="CB1116" s="273"/>
      <c r="CC1116" s="273"/>
      <c r="CD1116" s="273"/>
      <c r="CE1116" s="273"/>
      <c r="CF1116" s="273"/>
      <c r="CG1116" s="273"/>
      <c r="CH1116" s="273"/>
      <c r="CI1116" s="273"/>
      <c r="CJ1116" s="273"/>
      <c r="CK1116" s="273"/>
      <c r="CL1116" s="273"/>
      <c r="CM1116" s="273"/>
      <c r="CN1116" s="273"/>
      <c r="CO1116" s="273"/>
      <c r="CP1116" s="273"/>
      <c r="CQ1116" s="273"/>
      <c r="CR1116" s="273"/>
      <c r="CS1116" s="273"/>
      <c r="CT1116" s="273"/>
      <c r="CU1116" s="273"/>
      <c r="CV1116" s="273"/>
      <c r="CW1116" s="273"/>
      <c r="CX1116" s="273"/>
      <c r="CY1116" s="273"/>
      <c r="CZ1116" s="273"/>
      <c r="DA1116" s="273"/>
      <c r="DB1116" s="273"/>
      <c r="DC1116" s="273"/>
      <c r="DD1116" s="273"/>
    </row>
    <row r="1117" spans="1:108" s="160" customFormat="1" ht="23.25" customHeight="1">
      <c r="A1117" s="299">
        <v>246</v>
      </c>
      <c r="B1117" s="136">
        <v>71</v>
      </c>
      <c r="C1117" s="333" t="s">
        <v>7816</v>
      </c>
      <c r="D1117" s="16" t="s">
        <v>7762</v>
      </c>
      <c r="E1117" s="355" t="s">
        <v>7817</v>
      </c>
      <c r="F1117" s="299" t="s">
        <v>7818</v>
      </c>
      <c r="G1117" s="136" t="s">
        <v>3748</v>
      </c>
      <c r="H1117" s="355">
        <v>200</v>
      </c>
      <c r="I1117" s="136">
        <v>0</v>
      </c>
      <c r="J1117" s="136">
        <v>0</v>
      </c>
      <c r="K1117" s="299" t="s">
        <v>7745</v>
      </c>
      <c r="L1117" s="299" t="s">
        <v>7819</v>
      </c>
      <c r="M1117" s="136"/>
      <c r="N1117" s="273"/>
      <c r="O1117" s="273"/>
      <c r="P1117" s="273"/>
      <c r="Q1117" s="273"/>
      <c r="R1117" s="273"/>
      <c r="S1117" s="273"/>
      <c r="T1117" s="273"/>
      <c r="U1117" s="273"/>
      <c r="V1117" s="273"/>
      <c r="W1117" s="273"/>
      <c r="X1117" s="273"/>
      <c r="Y1117" s="273"/>
      <c r="Z1117" s="273"/>
      <c r="AA1117" s="273"/>
      <c r="AB1117" s="273"/>
      <c r="AC1117" s="273"/>
      <c r="AD1117" s="273"/>
      <c r="AE1117" s="273"/>
      <c r="AF1117" s="273"/>
      <c r="AG1117" s="273"/>
      <c r="AH1117" s="273"/>
      <c r="AI1117" s="273"/>
      <c r="AJ1117" s="273"/>
      <c r="AK1117" s="273"/>
      <c r="AL1117" s="273"/>
      <c r="AM1117" s="273"/>
      <c r="AN1117" s="273"/>
      <c r="AO1117" s="273"/>
      <c r="AP1117" s="273"/>
      <c r="AQ1117" s="273"/>
      <c r="AR1117" s="273"/>
      <c r="AS1117" s="273"/>
      <c r="AT1117" s="273"/>
      <c r="AU1117" s="273"/>
      <c r="AV1117" s="273"/>
      <c r="AW1117" s="273"/>
      <c r="AX1117" s="273"/>
      <c r="AY1117" s="273"/>
      <c r="AZ1117" s="273"/>
      <c r="BA1117" s="273"/>
      <c r="BB1117" s="273"/>
      <c r="BC1117" s="273"/>
      <c r="BD1117" s="273"/>
      <c r="BE1117" s="273"/>
      <c r="BF1117" s="273"/>
      <c r="BG1117" s="273"/>
      <c r="BH1117" s="273"/>
      <c r="BI1117" s="273"/>
      <c r="BJ1117" s="273"/>
      <c r="BK1117" s="273"/>
      <c r="BL1117" s="273"/>
      <c r="BM1117" s="273"/>
      <c r="BN1117" s="273"/>
      <c r="BO1117" s="273"/>
      <c r="BP1117" s="273"/>
      <c r="BQ1117" s="273"/>
      <c r="BR1117" s="273"/>
      <c r="BS1117" s="273"/>
      <c r="BT1117" s="273"/>
      <c r="BU1117" s="273"/>
      <c r="BV1117" s="273"/>
      <c r="BW1117" s="273"/>
      <c r="BX1117" s="273"/>
      <c r="BY1117" s="273"/>
      <c r="BZ1117" s="273"/>
      <c r="CA1117" s="273"/>
      <c r="CB1117" s="273"/>
      <c r="CC1117" s="273"/>
      <c r="CD1117" s="273"/>
      <c r="CE1117" s="273"/>
      <c r="CF1117" s="273"/>
      <c r="CG1117" s="273"/>
      <c r="CH1117" s="273"/>
      <c r="CI1117" s="273"/>
      <c r="CJ1117" s="273"/>
      <c r="CK1117" s="273"/>
      <c r="CL1117" s="273"/>
      <c r="CM1117" s="273"/>
      <c r="CN1117" s="273"/>
      <c r="CO1117" s="273"/>
      <c r="CP1117" s="273"/>
      <c r="CQ1117" s="273"/>
      <c r="CR1117" s="273"/>
      <c r="CS1117" s="273"/>
      <c r="CT1117" s="273"/>
      <c r="CU1117" s="273"/>
      <c r="CV1117" s="273"/>
      <c r="CW1117" s="273"/>
      <c r="CX1117" s="273"/>
      <c r="CY1117" s="273"/>
      <c r="CZ1117" s="273"/>
      <c r="DA1117" s="273"/>
      <c r="DB1117" s="273"/>
      <c r="DC1117" s="273"/>
      <c r="DD1117" s="273"/>
    </row>
    <row r="1118" spans="1:108" s="160" customFormat="1" ht="23.25" customHeight="1">
      <c r="A1118" s="299">
        <v>247</v>
      </c>
      <c r="B1118" s="136">
        <v>72</v>
      </c>
      <c r="C1118" s="333" t="s">
        <v>7820</v>
      </c>
      <c r="D1118" s="16" t="s">
        <v>7821</v>
      </c>
      <c r="E1118" s="355" t="s">
        <v>7822</v>
      </c>
      <c r="F1118" s="299" t="s">
        <v>7823</v>
      </c>
      <c r="G1118" s="136" t="s">
        <v>823</v>
      </c>
      <c r="H1118" s="355">
        <v>7200</v>
      </c>
      <c r="I1118" s="136">
        <v>0</v>
      </c>
      <c r="J1118" s="136">
        <v>0</v>
      </c>
      <c r="K1118" s="299" t="s">
        <v>7745</v>
      </c>
      <c r="L1118" s="299" t="s">
        <v>7824</v>
      </c>
      <c r="M1118" s="136"/>
      <c r="N1118" s="273"/>
      <c r="O1118" s="273"/>
      <c r="P1118" s="273"/>
      <c r="Q1118" s="273"/>
      <c r="R1118" s="273"/>
      <c r="S1118" s="273"/>
      <c r="T1118" s="273"/>
      <c r="U1118" s="273"/>
      <c r="V1118" s="273"/>
      <c r="W1118" s="273"/>
      <c r="X1118" s="273"/>
      <c r="Y1118" s="273"/>
      <c r="Z1118" s="273"/>
      <c r="AA1118" s="273"/>
      <c r="AB1118" s="273"/>
      <c r="AC1118" s="273"/>
      <c r="AD1118" s="273"/>
      <c r="AE1118" s="273"/>
      <c r="AF1118" s="273"/>
      <c r="AG1118" s="273"/>
      <c r="AH1118" s="273"/>
      <c r="AI1118" s="273"/>
      <c r="AJ1118" s="273"/>
      <c r="AK1118" s="273"/>
      <c r="AL1118" s="273"/>
      <c r="AM1118" s="273"/>
      <c r="AN1118" s="273"/>
      <c r="AO1118" s="273"/>
      <c r="AP1118" s="273"/>
      <c r="AQ1118" s="273"/>
      <c r="AR1118" s="273"/>
      <c r="AS1118" s="273"/>
      <c r="AT1118" s="273"/>
      <c r="AU1118" s="273"/>
      <c r="AV1118" s="273"/>
      <c r="AW1118" s="273"/>
      <c r="AX1118" s="273"/>
      <c r="AY1118" s="273"/>
      <c r="AZ1118" s="273"/>
      <c r="BA1118" s="273"/>
      <c r="BB1118" s="273"/>
      <c r="BC1118" s="273"/>
      <c r="BD1118" s="273"/>
      <c r="BE1118" s="273"/>
      <c r="BF1118" s="273"/>
      <c r="BG1118" s="273"/>
      <c r="BH1118" s="273"/>
      <c r="BI1118" s="273"/>
      <c r="BJ1118" s="273"/>
      <c r="BK1118" s="273"/>
      <c r="BL1118" s="273"/>
      <c r="BM1118" s="273"/>
      <c r="BN1118" s="273"/>
      <c r="BO1118" s="273"/>
      <c r="BP1118" s="273"/>
      <c r="BQ1118" s="273"/>
      <c r="BR1118" s="273"/>
      <c r="BS1118" s="273"/>
      <c r="BT1118" s="273"/>
      <c r="BU1118" s="273"/>
      <c r="BV1118" s="273"/>
      <c r="BW1118" s="273"/>
      <c r="BX1118" s="273"/>
      <c r="BY1118" s="273"/>
      <c r="BZ1118" s="273"/>
      <c r="CA1118" s="273"/>
      <c r="CB1118" s="273"/>
      <c r="CC1118" s="273"/>
      <c r="CD1118" s="273"/>
      <c r="CE1118" s="273"/>
      <c r="CF1118" s="273"/>
      <c r="CG1118" s="273"/>
      <c r="CH1118" s="273"/>
      <c r="CI1118" s="273"/>
      <c r="CJ1118" s="273"/>
      <c r="CK1118" s="273"/>
      <c r="CL1118" s="273"/>
      <c r="CM1118" s="273"/>
      <c r="CN1118" s="273"/>
      <c r="CO1118" s="273"/>
      <c r="CP1118" s="273"/>
      <c r="CQ1118" s="273"/>
      <c r="CR1118" s="273"/>
      <c r="CS1118" s="273"/>
      <c r="CT1118" s="273"/>
      <c r="CU1118" s="273"/>
      <c r="CV1118" s="273"/>
      <c r="CW1118" s="273"/>
      <c r="CX1118" s="273"/>
      <c r="CY1118" s="273"/>
      <c r="CZ1118" s="273"/>
      <c r="DA1118" s="273"/>
      <c r="DB1118" s="273"/>
      <c r="DC1118" s="273"/>
      <c r="DD1118" s="273"/>
    </row>
    <row r="1119" spans="1:108" s="160" customFormat="1" ht="23.25" customHeight="1">
      <c r="A1119" s="299">
        <v>248</v>
      </c>
      <c r="B1119" s="136">
        <v>73</v>
      </c>
      <c r="C1119" s="333" t="s">
        <v>7825</v>
      </c>
      <c r="D1119" s="16" t="s">
        <v>7034</v>
      </c>
      <c r="E1119" s="355" t="s">
        <v>7826</v>
      </c>
      <c r="F1119" s="299" t="s">
        <v>7827</v>
      </c>
      <c r="G1119" s="136" t="s">
        <v>977</v>
      </c>
      <c r="H1119" s="355">
        <v>5000</v>
      </c>
      <c r="I1119" s="136">
        <v>0</v>
      </c>
      <c r="J1119" s="136">
        <v>0</v>
      </c>
      <c r="K1119" s="299" t="s">
        <v>7745</v>
      </c>
      <c r="L1119" s="299" t="s">
        <v>7828</v>
      </c>
      <c r="M1119" s="136"/>
      <c r="N1119" s="273"/>
      <c r="O1119" s="273"/>
      <c r="P1119" s="273"/>
      <c r="Q1119" s="273"/>
      <c r="R1119" s="273"/>
      <c r="S1119" s="273"/>
      <c r="T1119" s="273"/>
      <c r="U1119" s="273"/>
      <c r="V1119" s="273"/>
      <c r="W1119" s="273"/>
      <c r="X1119" s="273"/>
      <c r="Y1119" s="273"/>
      <c r="Z1119" s="273"/>
      <c r="AA1119" s="273"/>
      <c r="AB1119" s="273"/>
      <c r="AC1119" s="273"/>
      <c r="AD1119" s="273"/>
      <c r="AE1119" s="273"/>
      <c r="AF1119" s="273"/>
      <c r="AG1119" s="273"/>
      <c r="AH1119" s="273"/>
      <c r="AI1119" s="273"/>
      <c r="AJ1119" s="273"/>
      <c r="AK1119" s="273"/>
      <c r="AL1119" s="273"/>
      <c r="AM1119" s="273"/>
      <c r="AN1119" s="273"/>
      <c r="AO1119" s="273"/>
      <c r="AP1119" s="273"/>
      <c r="AQ1119" s="273"/>
      <c r="AR1119" s="273"/>
      <c r="AS1119" s="273"/>
      <c r="AT1119" s="273"/>
      <c r="AU1119" s="273"/>
      <c r="AV1119" s="273"/>
      <c r="AW1119" s="273"/>
      <c r="AX1119" s="273"/>
      <c r="AY1119" s="273"/>
      <c r="AZ1119" s="273"/>
      <c r="BA1119" s="273"/>
      <c r="BB1119" s="273"/>
      <c r="BC1119" s="273"/>
      <c r="BD1119" s="273"/>
      <c r="BE1119" s="273"/>
      <c r="BF1119" s="273"/>
      <c r="BG1119" s="273"/>
      <c r="BH1119" s="273"/>
      <c r="BI1119" s="273"/>
      <c r="BJ1119" s="273"/>
      <c r="BK1119" s="273"/>
      <c r="BL1119" s="273"/>
      <c r="BM1119" s="273"/>
      <c r="BN1119" s="273"/>
      <c r="BO1119" s="273"/>
      <c r="BP1119" s="273"/>
      <c r="BQ1119" s="273"/>
      <c r="BR1119" s="273"/>
      <c r="BS1119" s="273"/>
      <c r="BT1119" s="273"/>
      <c r="BU1119" s="273"/>
      <c r="BV1119" s="273"/>
      <c r="BW1119" s="273"/>
      <c r="BX1119" s="273"/>
      <c r="BY1119" s="273"/>
      <c r="BZ1119" s="273"/>
      <c r="CA1119" s="273"/>
      <c r="CB1119" s="273"/>
      <c r="CC1119" s="273"/>
      <c r="CD1119" s="273"/>
      <c r="CE1119" s="273"/>
      <c r="CF1119" s="273"/>
      <c r="CG1119" s="273"/>
      <c r="CH1119" s="273"/>
      <c r="CI1119" s="273"/>
      <c r="CJ1119" s="273"/>
      <c r="CK1119" s="273"/>
      <c r="CL1119" s="273"/>
      <c r="CM1119" s="273"/>
      <c r="CN1119" s="273"/>
      <c r="CO1119" s="273"/>
      <c r="CP1119" s="273"/>
      <c r="CQ1119" s="273"/>
      <c r="CR1119" s="273"/>
      <c r="CS1119" s="273"/>
      <c r="CT1119" s="273"/>
      <c r="CU1119" s="273"/>
      <c r="CV1119" s="273"/>
      <c r="CW1119" s="273"/>
      <c r="CX1119" s="273"/>
      <c r="CY1119" s="273"/>
      <c r="CZ1119" s="273"/>
      <c r="DA1119" s="273"/>
      <c r="DB1119" s="273"/>
      <c r="DC1119" s="273"/>
      <c r="DD1119" s="273"/>
    </row>
    <row r="1120" spans="1:108" s="160" customFormat="1" ht="23.25" customHeight="1">
      <c r="A1120" s="299"/>
      <c r="B1120" s="136"/>
      <c r="C1120" s="333" t="s">
        <v>7829</v>
      </c>
      <c r="D1120" s="16" t="s">
        <v>7742</v>
      </c>
      <c r="E1120" s="355" t="s">
        <v>7830</v>
      </c>
      <c r="F1120" s="299" t="s">
        <v>7831</v>
      </c>
      <c r="G1120" s="136" t="s">
        <v>3748</v>
      </c>
      <c r="H1120" s="355">
        <v>225</v>
      </c>
      <c r="I1120" s="136">
        <v>0</v>
      </c>
      <c r="J1120" s="136">
        <v>0</v>
      </c>
      <c r="K1120" s="299" t="s">
        <v>7745</v>
      </c>
      <c r="L1120" s="299" t="s">
        <v>7832</v>
      </c>
      <c r="M1120" s="136"/>
      <c r="N1120" s="273"/>
      <c r="O1120" s="273"/>
      <c r="P1120" s="273"/>
      <c r="Q1120" s="273"/>
      <c r="R1120" s="273"/>
      <c r="S1120" s="273"/>
      <c r="T1120" s="273"/>
      <c r="U1120" s="273"/>
      <c r="V1120" s="273"/>
      <c r="W1120" s="273"/>
      <c r="X1120" s="273"/>
      <c r="Y1120" s="273"/>
      <c r="Z1120" s="273"/>
      <c r="AA1120" s="273"/>
      <c r="AB1120" s="273"/>
      <c r="AC1120" s="273"/>
      <c r="AD1120" s="273"/>
      <c r="AE1120" s="273"/>
      <c r="AF1120" s="273"/>
      <c r="AG1120" s="273"/>
      <c r="AH1120" s="273"/>
      <c r="AI1120" s="273"/>
      <c r="AJ1120" s="273"/>
      <c r="AK1120" s="273"/>
      <c r="AL1120" s="273"/>
      <c r="AM1120" s="273"/>
      <c r="AN1120" s="273"/>
      <c r="AO1120" s="273"/>
      <c r="AP1120" s="273"/>
      <c r="AQ1120" s="273"/>
      <c r="AR1120" s="273"/>
      <c r="AS1120" s="273"/>
      <c r="AT1120" s="273"/>
      <c r="AU1120" s="273"/>
      <c r="AV1120" s="273"/>
      <c r="AW1120" s="273"/>
      <c r="AX1120" s="273"/>
      <c r="AY1120" s="273"/>
      <c r="AZ1120" s="273"/>
      <c r="BA1120" s="273"/>
      <c r="BB1120" s="273"/>
      <c r="BC1120" s="273"/>
      <c r="BD1120" s="273"/>
      <c r="BE1120" s="273"/>
      <c r="BF1120" s="273"/>
      <c r="BG1120" s="273"/>
      <c r="BH1120" s="273"/>
      <c r="BI1120" s="273"/>
      <c r="BJ1120" s="273"/>
      <c r="BK1120" s="273"/>
      <c r="BL1120" s="273"/>
      <c r="BM1120" s="273"/>
      <c r="BN1120" s="273"/>
      <c r="BO1120" s="273"/>
      <c r="BP1120" s="273"/>
      <c r="BQ1120" s="273"/>
      <c r="BR1120" s="273"/>
      <c r="BS1120" s="273"/>
      <c r="BT1120" s="273"/>
      <c r="BU1120" s="273"/>
      <c r="BV1120" s="273"/>
      <c r="BW1120" s="273"/>
      <c r="BX1120" s="273"/>
      <c r="BY1120" s="273"/>
      <c r="BZ1120" s="273"/>
      <c r="CA1120" s="273"/>
      <c r="CB1120" s="273"/>
      <c r="CC1120" s="273"/>
      <c r="CD1120" s="273"/>
      <c r="CE1120" s="273"/>
      <c r="CF1120" s="273"/>
      <c r="CG1120" s="273"/>
      <c r="CH1120" s="273"/>
      <c r="CI1120" s="273"/>
      <c r="CJ1120" s="273"/>
      <c r="CK1120" s="273"/>
      <c r="CL1120" s="273"/>
      <c r="CM1120" s="273"/>
      <c r="CN1120" s="273"/>
      <c r="CO1120" s="273"/>
      <c r="CP1120" s="273"/>
      <c r="CQ1120" s="273"/>
      <c r="CR1120" s="273"/>
      <c r="CS1120" s="273"/>
      <c r="CT1120" s="273"/>
      <c r="CU1120" s="273"/>
      <c r="CV1120" s="273"/>
      <c r="CW1120" s="273"/>
      <c r="CX1120" s="273"/>
      <c r="CY1120" s="273"/>
      <c r="CZ1120" s="273"/>
      <c r="DA1120" s="273"/>
      <c r="DB1120" s="273"/>
      <c r="DC1120" s="273"/>
      <c r="DD1120" s="273"/>
    </row>
    <row r="1121" spans="1:13" s="57" customFormat="1" ht="12.75">
      <c r="A1121" s="17"/>
      <c r="B1121" s="6"/>
      <c r="C1121" s="5"/>
      <c r="D1121" s="5"/>
      <c r="E1121" s="6"/>
      <c r="F1121" s="6"/>
      <c r="G1121" s="15"/>
      <c r="H1121" s="24"/>
      <c r="I1121" s="13"/>
      <c r="J1121" s="24"/>
      <c r="K1121" s="5"/>
      <c r="L1121" s="5"/>
      <c r="M1121" s="6"/>
    </row>
    <row r="1122" spans="1:13" s="57" customFormat="1" ht="12.75">
      <c r="A1122" s="17"/>
      <c r="B1122" s="6"/>
      <c r="C1122" s="180"/>
      <c r="D1122" s="180"/>
      <c r="E1122" s="136"/>
      <c r="F1122" s="136"/>
      <c r="G1122" s="15"/>
      <c r="H1122" s="24"/>
      <c r="I1122" s="13"/>
      <c r="J1122" s="24"/>
      <c r="K1122" s="14"/>
      <c r="L1122" s="5"/>
      <c r="M1122" s="6"/>
    </row>
    <row r="1123" spans="1:13" s="3" customFormat="1" ht="25.5">
      <c r="A1123" s="36">
        <v>5</v>
      </c>
      <c r="B1123" s="39" t="s">
        <v>21</v>
      </c>
      <c r="C1123" s="40"/>
      <c r="D1123" s="40"/>
      <c r="E1123" s="40"/>
      <c r="F1123" s="40"/>
      <c r="G1123" s="41"/>
      <c r="H1123" s="78">
        <f>+SUM(H1124:H1319)</f>
        <v>1773869</v>
      </c>
      <c r="I1123" s="78">
        <f>+SUM(I1124:I1319)</f>
        <v>13873286</v>
      </c>
      <c r="J1123" s="78">
        <f>+SUM(J1124:J1319)</f>
        <v>0</v>
      </c>
      <c r="K1123" s="40"/>
      <c r="L1123" s="44"/>
      <c r="M1123" s="44"/>
    </row>
    <row r="1124" spans="1:102" s="46" customFormat="1" ht="39.75" customHeight="1">
      <c r="A1124" s="83">
        <v>1</v>
      </c>
      <c r="B1124" s="83"/>
      <c r="C1124" s="6" t="s">
        <v>30</v>
      </c>
      <c r="D1124" s="6" t="s">
        <v>31</v>
      </c>
      <c r="E1124" s="6" t="s">
        <v>32</v>
      </c>
      <c r="F1124" s="6" t="s">
        <v>33</v>
      </c>
      <c r="G1124" s="84" t="s">
        <v>34</v>
      </c>
      <c r="H1124" s="84">
        <v>3304</v>
      </c>
      <c r="I1124" s="13"/>
      <c r="J1124" s="6"/>
      <c r="K1124" s="6" t="s">
        <v>35</v>
      </c>
      <c r="L1124" s="6" t="s">
        <v>36</v>
      </c>
      <c r="M1124" s="4"/>
      <c r="N1124" s="57"/>
      <c r="O1124" s="57"/>
      <c r="P1124" s="57"/>
      <c r="Q1124" s="57"/>
      <c r="R1124" s="57"/>
      <c r="S1124" s="57"/>
      <c r="T1124" s="57"/>
      <c r="U1124" s="57"/>
      <c r="V1124" s="57"/>
      <c r="W1124" s="57"/>
      <c r="X1124" s="57"/>
      <c r="Y1124" s="57"/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7"/>
      <c r="AK1124" s="57"/>
      <c r="AL1124" s="57"/>
      <c r="AM1124" s="57"/>
      <c r="AN1124" s="57"/>
      <c r="AO1124" s="57"/>
      <c r="AP1124" s="57"/>
      <c r="AQ1124" s="57"/>
      <c r="AR1124" s="57"/>
      <c r="AS1124" s="57"/>
      <c r="AT1124" s="57"/>
      <c r="AU1124" s="57"/>
      <c r="AV1124" s="57"/>
      <c r="AW1124" s="57"/>
      <c r="AX1124" s="57"/>
      <c r="AY1124" s="57"/>
      <c r="AZ1124" s="57"/>
      <c r="BA1124" s="57"/>
      <c r="BB1124" s="57"/>
      <c r="BC1124" s="57"/>
      <c r="BD1124" s="57"/>
      <c r="BE1124" s="57"/>
      <c r="BF1124" s="57"/>
      <c r="BG1124" s="57"/>
      <c r="BH1124" s="57"/>
      <c r="BI1124" s="57"/>
      <c r="BJ1124" s="57"/>
      <c r="BK1124" s="57"/>
      <c r="BL1124" s="57"/>
      <c r="BM1124" s="57"/>
      <c r="BN1124" s="57"/>
      <c r="BO1124" s="57"/>
      <c r="BP1124" s="57"/>
      <c r="BQ1124" s="57"/>
      <c r="BR1124" s="57"/>
      <c r="BS1124" s="57"/>
      <c r="BT1124" s="57"/>
      <c r="BU1124" s="57"/>
      <c r="BV1124" s="57"/>
      <c r="BW1124" s="57"/>
      <c r="BX1124" s="57"/>
      <c r="BY1124" s="57"/>
      <c r="BZ1124" s="57"/>
      <c r="CA1124" s="57"/>
      <c r="CB1124" s="57"/>
      <c r="CC1124" s="57"/>
      <c r="CD1124" s="57"/>
      <c r="CE1124" s="57"/>
      <c r="CF1124" s="57"/>
      <c r="CG1124" s="57"/>
      <c r="CH1124" s="57"/>
      <c r="CI1124" s="57"/>
      <c r="CJ1124" s="57"/>
      <c r="CK1124" s="57"/>
      <c r="CL1124" s="57"/>
      <c r="CM1124" s="57"/>
      <c r="CN1124" s="57"/>
      <c r="CO1124" s="57"/>
      <c r="CP1124" s="57"/>
      <c r="CQ1124" s="57"/>
      <c r="CR1124" s="57"/>
      <c r="CS1124" s="57"/>
      <c r="CT1124" s="57"/>
      <c r="CU1124" s="57"/>
      <c r="CV1124" s="57"/>
      <c r="CW1124" s="57"/>
      <c r="CX1124" s="57"/>
    </row>
    <row r="1125" spans="1:102" s="46" customFormat="1" ht="39.75" customHeight="1">
      <c r="A1125" s="83">
        <v>2</v>
      </c>
      <c r="B1125" s="83"/>
      <c r="C1125" s="5" t="s">
        <v>37</v>
      </c>
      <c r="D1125" s="5" t="s">
        <v>38</v>
      </c>
      <c r="E1125" s="5" t="s">
        <v>39</v>
      </c>
      <c r="F1125" s="5" t="s">
        <v>40</v>
      </c>
      <c r="G1125" s="88" t="s">
        <v>34</v>
      </c>
      <c r="H1125" s="23">
        <v>10200</v>
      </c>
      <c r="I1125" s="89"/>
      <c r="J1125" s="10"/>
      <c r="K1125" s="6" t="s">
        <v>41</v>
      </c>
      <c r="L1125" s="5" t="s">
        <v>42</v>
      </c>
      <c r="M1125" s="10"/>
      <c r="N1125" s="57"/>
      <c r="O1125" s="57"/>
      <c r="P1125" s="57"/>
      <c r="Q1125" s="57"/>
      <c r="R1125" s="57"/>
      <c r="S1125" s="57"/>
      <c r="T1125" s="57"/>
      <c r="U1125" s="57"/>
      <c r="V1125" s="57"/>
      <c r="W1125" s="57"/>
      <c r="X1125" s="57"/>
      <c r="Y1125" s="57"/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7"/>
      <c r="AK1125" s="57"/>
      <c r="AL1125" s="57"/>
      <c r="AM1125" s="57"/>
      <c r="AN1125" s="57"/>
      <c r="AO1125" s="57"/>
      <c r="AP1125" s="57"/>
      <c r="AQ1125" s="57"/>
      <c r="AR1125" s="57"/>
      <c r="AS1125" s="57"/>
      <c r="AT1125" s="57"/>
      <c r="AU1125" s="57"/>
      <c r="AV1125" s="57"/>
      <c r="AW1125" s="57"/>
      <c r="AX1125" s="57"/>
      <c r="AY1125" s="57"/>
      <c r="AZ1125" s="57"/>
      <c r="BA1125" s="57"/>
      <c r="BB1125" s="57"/>
      <c r="BC1125" s="57"/>
      <c r="BD1125" s="57"/>
      <c r="BE1125" s="57"/>
      <c r="BF1125" s="57"/>
      <c r="BG1125" s="57"/>
      <c r="BH1125" s="57"/>
      <c r="BI1125" s="57"/>
      <c r="BJ1125" s="57"/>
      <c r="BK1125" s="57"/>
      <c r="BL1125" s="57"/>
      <c r="BM1125" s="57"/>
      <c r="BN1125" s="57"/>
      <c r="BO1125" s="57"/>
      <c r="BP1125" s="57"/>
      <c r="BQ1125" s="57"/>
      <c r="BR1125" s="57"/>
      <c r="BS1125" s="57"/>
      <c r="BT1125" s="57"/>
      <c r="BU1125" s="57"/>
      <c r="BV1125" s="57"/>
      <c r="BW1125" s="57"/>
      <c r="BX1125" s="57"/>
      <c r="BY1125" s="57"/>
      <c r="BZ1125" s="57"/>
      <c r="CA1125" s="57"/>
      <c r="CB1125" s="57"/>
      <c r="CC1125" s="57"/>
      <c r="CD1125" s="57"/>
      <c r="CE1125" s="57"/>
      <c r="CF1125" s="57"/>
      <c r="CG1125" s="57"/>
      <c r="CH1125" s="57"/>
      <c r="CI1125" s="57"/>
      <c r="CJ1125" s="57"/>
      <c r="CK1125" s="57"/>
      <c r="CL1125" s="57"/>
      <c r="CM1125" s="57"/>
      <c r="CN1125" s="57"/>
      <c r="CO1125" s="57"/>
      <c r="CP1125" s="57"/>
      <c r="CQ1125" s="57"/>
      <c r="CR1125" s="57"/>
      <c r="CS1125" s="57"/>
      <c r="CT1125" s="57"/>
      <c r="CU1125" s="57"/>
      <c r="CV1125" s="57"/>
      <c r="CW1125" s="57"/>
      <c r="CX1125" s="57"/>
    </row>
    <row r="1126" spans="1:102" s="46" customFormat="1" ht="39.75" customHeight="1">
      <c r="A1126" s="83">
        <v>3</v>
      </c>
      <c r="B1126" s="83"/>
      <c r="C1126" s="5" t="s">
        <v>43</v>
      </c>
      <c r="D1126" s="5" t="s">
        <v>44</v>
      </c>
      <c r="E1126" s="5" t="s">
        <v>45</v>
      </c>
      <c r="F1126" s="5" t="s">
        <v>46</v>
      </c>
      <c r="G1126" s="88" t="s">
        <v>47</v>
      </c>
      <c r="H1126" s="84"/>
      <c r="I1126" s="89">
        <v>30000</v>
      </c>
      <c r="J1126" s="10"/>
      <c r="K1126" s="6"/>
      <c r="L1126" s="5"/>
      <c r="M1126" s="10"/>
      <c r="N1126" s="57"/>
      <c r="O1126" s="57"/>
      <c r="P1126" s="57"/>
      <c r="Q1126" s="57"/>
      <c r="R1126" s="57"/>
      <c r="S1126" s="57"/>
      <c r="T1126" s="57"/>
      <c r="U1126" s="57"/>
      <c r="V1126" s="57"/>
      <c r="W1126" s="57"/>
      <c r="X1126" s="57"/>
      <c r="Y1126" s="57"/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57"/>
      <c r="AR1126" s="57"/>
      <c r="AS1126" s="57"/>
      <c r="AT1126" s="57"/>
      <c r="AU1126" s="57"/>
      <c r="AV1126" s="57"/>
      <c r="AW1126" s="57"/>
      <c r="AX1126" s="57"/>
      <c r="AY1126" s="57"/>
      <c r="AZ1126" s="57"/>
      <c r="BA1126" s="57"/>
      <c r="BB1126" s="57"/>
      <c r="BC1126" s="57"/>
      <c r="BD1126" s="57"/>
      <c r="BE1126" s="57"/>
      <c r="BF1126" s="57"/>
      <c r="BG1126" s="57"/>
      <c r="BH1126" s="57"/>
      <c r="BI1126" s="57"/>
      <c r="BJ1126" s="57"/>
      <c r="BK1126" s="57"/>
      <c r="BL1126" s="57"/>
      <c r="BM1126" s="57"/>
      <c r="BN1126" s="57"/>
      <c r="BO1126" s="57"/>
      <c r="BP1126" s="57"/>
      <c r="BQ1126" s="57"/>
      <c r="BR1126" s="57"/>
      <c r="BS1126" s="57"/>
      <c r="BT1126" s="57"/>
      <c r="BU1126" s="57"/>
      <c r="BV1126" s="57"/>
      <c r="BW1126" s="57"/>
      <c r="BX1126" s="57"/>
      <c r="BY1126" s="57"/>
      <c r="BZ1126" s="57"/>
      <c r="CA1126" s="57"/>
      <c r="CB1126" s="57"/>
      <c r="CC1126" s="57"/>
      <c r="CD1126" s="57"/>
      <c r="CE1126" s="57"/>
      <c r="CF1126" s="57"/>
      <c r="CG1126" s="57"/>
      <c r="CH1126" s="57"/>
      <c r="CI1126" s="57"/>
      <c r="CJ1126" s="57"/>
      <c r="CK1126" s="57"/>
      <c r="CL1126" s="57"/>
      <c r="CM1126" s="57"/>
      <c r="CN1126" s="57"/>
      <c r="CO1126" s="57"/>
      <c r="CP1126" s="57"/>
      <c r="CQ1126" s="57"/>
      <c r="CR1126" s="57"/>
      <c r="CS1126" s="57"/>
      <c r="CT1126" s="57"/>
      <c r="CU1126" s="57"/>
      <c r="CV1126" s="57"/>
      <c r="CW1126" s="57"/>
      <c r="CX1126" s="57"/>
    </row>
    <row r="1127" spans="1:102" s="46" customFormat="1" ht="39.75" customHeight="1">
      <c r="A1127" s="83">
        <v>4</v>
      </c>
      <c r="B1127" s="83"/>
      <c r="C1127" s="5" t="s">
        <v>48</v>
      </c>
      <c r="D1127" s="5" t="s">
        <v>44</v>
      </c>
      <c r="E1127" s="6" t="s">
        <v>49</v>
      </c>
      <c r="F1127" s="6" t="s">
        <v>50</v>
      </c>
      <c r="G1127" s="84" t="s">
        <v>34</v>
      </c>
      <c r="H1127" s="84">
        <v>5000</v>
      </c>
      <c r="I1127" s="89"/>
      <c r="J1127" s="10"/>
      <c r="K1127" s="6" t="s">
        <v>51</v>
      </c>
      <c r="L1127" s="6" t="s">
        <v>52</v>
      </c>
      <c r="M1127" s="10"/>
      <c r="N1127" s="57"/>
      <c r="O1127" s="57"/>
      <c r="P1127" s="57"/>
      <c r="Q1127" s="57"/>
      <c r="R1127" s="57"/>
      <c r="S1127" s="57"/>
      <c r="T1127" s="57"/>
      <c r="U1127" s="57"/>
      <c r="V1127" s="57"/>
      <c r="W1127" s="57"/>
      <c r="X1127" s="57"/>
      <c r="Y1127" s="57"/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57"/>
      <c r="AR1127" s="57"/>
      <c r="AS1127" s="57"/>
      <c r="AT1127" s="57"/>
      <c r="AU1127" s="57"/>
      <c r="AV1127" s="57"/>
      <c r="AW1127" s="57"/>
      <c r="AX1127" s="57"/>
      <c r="AY1127" s="57"/>
      <c r="AZ1127" s="57"/>
      <c r="BA1127" s="57"/>
      <c r="BB1127" s="57"/>
      <c r="BC1127" s="57"/>
      <c r="BD1127" s="57"/>
      <c r="BE1127" s="57"/>
      <c r="BF1127" s="57"/>
      <c r="BG1127" s="57"/>
      <c r="BH1127" s="57"/>
      <c r="BI1127" s="57"/>
      <c r="BJ1127" s="57"/>
      <c r="BK1127" s="57"/>
      <c r="BL1127" s="57"/>
      <c r="BM1127" s="57"/>
      <c r="BN1127" s="57"/>
      <c r="BO1127" s="57"/>
      <c r="BP1127" s="57"/>
      <c r="BQ1127" s="57"/>
      <c r="BR1127" s="57"/>
      <c r="BS1127" s="57"/>
      <c r="BT1127" s="57"/>
      <c r="BU1127" s="57"/>
      <c r="BV1127" s="57"/>
      <c r="BW1127" s="57"/>
      <c r="BX1127" s="57"/>
      <c r="BY1127" s="57"/>
      <c r="BZ1127" s="57"/>
      <c r="CA1127" s="57"/>
      <c r="CB1127" s="57"/>
      <c r="CC1127" s="57"/>
      <c r="CD1127" s="57"/>
      <c r="CE1127" s="57"/>
      <c r="CF1127" s="57"/>
      <c r="CG1127" s="57"/>
      <c r="CH1127" s="57"/>
      <c r="CI1127" s="57"/>
      <c r="CJ1127" s="57"/>
      <c r="CK1127" s="57"/>
      <c r="CL1127" s="57"/>
      <c r="CM1127" s="57"/>
      <c r="CN1127" s="57"/>
      <c r="CO1127" s="57"/>
      <c r="CP1127" s="57"/>
      <c r="CQ1127" s="57"/>
      <c r="CR1127" s="57"/>
      <c r="CS1127" s="57"/>
      <c r="CT1127" s="57"/>
      <c r="CU1127" s="57"/>
      <c r="CV1127" s="57"/>
      <c r="CW1127" s="57"/>
      <c r="CX1127" s="57"/>
    </row>
    <row r="1128" spans="1:102" s="46" customFormat="1" ht="39.75" customHeight="1">
      <c r="A1128" s="83">
        <v>5</v>
      </c>
      <c r="B1128" s="83"/>
      <c r="C1128" s="5" t="s">
        <v>53</v>
      </c>
      <c r="D1128" s="5" t="s">
        <v>44</v>
      </c>
      <c r="E1128" s="6" t="s">
        <v>54</v>
      </c>
      <c r="F1128" s="6" t="s">
        <v>55</v>
      </c>
      <c r="G1128" s="84" t="s">
        <v>34</v>
      </c>
      <c r="H1128" s="23">
        <v>6400</v>
      </c>
      <c r="I1128" s="89"/>
      <c r="J1128" s="10"/>
      <c r="K1128" s="6" t="s">
        <v>51</v>
      </c>
      <c r="L1128" s="6" t="s">
        <v>56</v>
      </c>
      <c r="M1128" s="10"/>
      <c r="N1128" s="57"/>
      <c r="O1128" s="57"/>
      <c r="P1128" s="57"/>
      <c r="Q1128" s="57"/>
      <c r="R1128" s="57"/>
      <c r="S1128" s="57"/>
      <c r="T1128" s="57"/>
      <c r="U1128" s="57"/>
      <c r="V1128" s="57"/>
      <c r="W1128" s="57"/>
      <c r="X1128" s="57"/>
      <c r="Y1128" s="57"/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57"/>
      <c r="AR1128" s="57"/>
      <c r="AS1128" s="57"/>
      <c r="AT1128" s="57"/>
      <c r="AU1128" s="57"/>
      <c r="AV1128" s="57"/>
      <c r="AW1128" s="57"/>
      <c r="AX1128" s="57"/>
      <c r="AY1128" s="57"/>
      <c r="AZ1128" s="57"/>
      <c r="BA1128" s="57"/>
      <c r="BB1128" s="57"/>
      <c r="BC1128" s="57"/>
      <c r="BD1128" s="57"/>
      <c r="BE1128" s="57"/>
      <c r="BF1128" s="57"/>
      <c r="BG1128" s="57"/>
      <c r="BH1128" s="57"/>
      <c r="BI1128" s="57"/>
      <c r="BJ1128" s="57"/>
      <c r="BK1128" s="57"/>
      <c r="BL1128" s="57"/>
      <c r="BM1128" s="57"/>
      <c r="BN1128" s="57"/>
      <c r="BO1128" s="57"/>
      <c r="BP1128" s="57"/>
      <c r="BQ1128" s="57"/>
      <c r="BR1128" s="57"/>
      <c r="BS1128" s="57"/>
      <c r="BT1128" s="57"/>
      <c r="BU1128" s="57"/>
      <c r="BV1128" s="57"/>
      <c r="BW1128" s="57"/>
      <c r="BX1128" s="57"/>
      <c r="BY1128" s="57"/>
      <c r="BZ1128" s="57"/>
      <c r="CA1128" s="57"/>
      <c r="CB1128" s="57"/>
      <c r="CC1128" s="57"/>
      <c r="CD1128" s="57"/>
      <c r="CE1128" s="57"/>
      <c r="CF1128" s="57"/>
      <c r="CG1128" s="57"/>
      <c r="CH1128" s="57"/>
      <c r="CI1128" s="57"/>
      <c r="CJ1128" s="57"/>
      <c r="CK1128" s="57"/>
      <c r="CL1128" s="57"/>
      <c r="CM1128" s="57"/>
      <c r="CN1128" s="57"/>
      <c r="CO1128" s="57"/>
      <c r="CP1128" s="57"/>
      <c r="CQ1128" s="57"/>
      <c r="CR1128" s="57"/>
      <c r="CS1128" s="57"/>
      <c r="CT1128" s="57"/>
      <c r="CU1128" s="57"/>
      <c r="CV1128" s="57"/>
      <c r="CW1128" s="57"/>
      <c r="CX1128" s="57"/>
    </row>
    <row r="1129" spans="1:102" s="46" customFormat="1" ht="39.75" customHeight="1">
      <c r="A1129" s="83">
        <v>6</v>
      </c>
      <c r="B1129" s="83"/>
      <c r="C1129" s="5" t="s">
        <v>57</v>
      </c>
      <c r="D1129" s="5" t="s">
        <v>58</v>
      </c>
      <c r="E1129" s="6" t="s">
        <v>59</v>
      </c>
      <c r="F1129" s="6" t="s">
        <v>60</v>
      </c>
      <c r="G1129" s="84" t="s">
        <v>34</v>
      </c>
      <c r="H1129" s="23">
        <v>115556</v>
      </c>
      <c r="I1129" s="13"/>
      <c r="J1129" s="6"/>
      <c r="K1129" s="6" t="s">
        <v>61</v>
      </c>
      <c r="L1129" s="6" t="s">
        <v>62</v>
      </c>
      <c r="M1129" s="6"/>
      <c r="N1129" s="57"/>
      <c r="O1129" s="57"/>
      <c r="P1129" s="57"/>
      <c r="Q1129" s="57"/>
      <c r="R1129" s="57"/>
      <c r="S1129" s="57"/>
      <c r="T1129" s="57"/>
      <c r="U1129" s="57"/>
      <c r="V1129" s="57"/>
      <c r="W1129" s="57"/>
      <c r="X1129" s="57"/>
      <c r="Y1129" s="57"/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7"/>
      <c r="AK1129" s="57"/>
      <c r="AL1129" s="57"/>
      <c r="AM1129" s="57"/>
      <c r="AN1129" s="57"/>
      <c r="AO1129" s="57"/>
      <c r="AP1129" s="57"/>
      <c r="AQ1129" s="57"/>
      <c r="AR1129" s="57"/>
      <c r="AS1129" s="57"/>
      <c r="AT1129" s="57"/>
      <c r="AU1129" s="57"/>
      <c r="AV1129" s="57"/>
      <c r="AW1129" s="57"/>
      <c r="AX1129" s="57"/>
      <c r="AY1129" s="57"/>
      <c r="AZ1129" s="57"/>
      <c r="BA1129" s="57"/>
      <c r="BB1129" s="57"/>
      <c r="BC1129" s="57"/>
      <c r="BD1129" s="57"/>
      <c r="BE1129" s="57"/>
      <c r="BF1129" s="57"/>
      <c r="BG1129" s="57"/>
      <c r="BH1129" s="57"/>
      <c r="BI1129" s="57"/>
      <c r="BJ1129" s="57"/>
      <c r="BK1129" s="57"/>
      <c r="BL1129" s="57"/>
      <c r="BM1129" s="57"/>
      <c r="BN1129" s="57"/>
      <c r="BO1129" s="57"/>
      <c r="BP1129" s="57"/>
      <c r="BQ1129" s="57"/>
      <c r="BR1129" s="57"/>
      <c r="BS1129" s="57"/>
      <c r="BT1129" s="57"/>
      <c r="BU1129" s="57"/>
      <c r="BV1129" s="57"/>
      <c r="BW1129" s="57"/>
      <c r="BX1129" s="57"/>
      <c r="BY1129" s="57"/>
      <c r="BZ1129" s="57"/>
      <c r="CA1129" s="57"/>
      <c r="CB1129" s="57"/>
      <c r="CC1129" s="57"/>
      <c r="CD1129" s="57"/>
      <c r="CE1129" s="57"/>
      <c r="CF1129" s="57"/>
      <c r="CG1129" s="57"/>
      <c r="CH1129" s="57"/>
      <c r="CI1129" s="57"/>
      <c r="CJ1129" s="57"/>
      <c r="CK1129" s="57"/>
      <c r="CL1129" s="57"/>
      <c r="CM1129" s="57"/>
      <c r="CN1129" s="57"/>
      <c r="CO1129" s="57"/>
      <c r="CP1129" s="57"/>
      <c r="CQ1129" s="57"/>
      <c r="CR1129" s="57"/>
      <c r="CS1129" s="57"/>
      <c r="CT1129" s="57"/>
      <c r="CU1129" s="57"/>
      <c r="CV1129" s="57"/>
      <c r="CW1129" s="57"/>
      <c r="CX1129" s="57"/>
    </row>
    <row r="1130" spans="1:102" s="46" customFormat="1" ht="39.75" customHeight="1">
      <c r="A1130" s="83">
        <v>7</v>
      </c>
      <c r="B1130" s="83"/>
      <c r="C1130" s="5" t="s">
        <v>63</v>
      </c>
      <c r="D1130" s="5" t="s">
        <v>64</v>
      </c>
      <c r="E1130" s="5" t="s">
        <v>65</v>
      </c>
      <c r="F1130" s="5" t="s">
        <v>66</v>
      </c>
      <c r="G1130" s="84" t="s">
        <v>34</v>
      </c>
      <c r="H1130" s="84">
        <v>10000</v>
      </c>
      <c r="I1130" s="13"/>
      <c r="J1130" s="6"/>
      <c r="K1130" s="6" t="s">
        <v>61</v>
      </c>
      <c r="L1130" s="5" t="s">
        <v>67</v>
      </c>
      <c r="M1130" s="6"/>
      <c r="N1130" s="57"/>
      <c r="O1130" s="57"/>
      <c r="P1130" s="57"/>
      <c r="Q1130" s="57"/>
      <c r="R1130" s="57"/>
      <c r="S1130" s="57"/>
      <c r="T1130" s="57"/>
      <c r="U1130" s="57"/>
      <c r="V1130" s="57"/>
      <c r="W1130" s="57"/>
      <c r="X1130" s="57"/>
      <c r="Y1130" s="57"/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57"/>
      <c r="AR1130" s="57"/>
      <c r="AS1130" s="57"/>
      <c r="AT1130" s="57"/>
      <c r="AU1130" s="57"/>
      <c r="AV1130" s="57"/>
      <c r="AW1130" s="57"/>
      <c r="AX1130" s="57"/>
      <c r="AY1130" s="57"/>
      <c r="AZ1130" s="57"/>
      <c r="BA1130" s="57"/>
      <c r="BB1130" s="57"/>
      <c r="BC1130" s="57"/>
      <c r="BD1130" s="57"/>
      <c r="BE1130" s="57"/>
      <c r="BF1130" s="57"/>
      <c r="BG1130" s="57"/>
      <c r="BH1130" s="57"/>
      <c r="BI1130" s="57"/>
      <c r="BJ1130" s="57"/>
      <c r="BK1130" s="57"/>
      <c r="BL1130" s="57"/>
      <c r="BM1130" s="57"/>
      <c r="BN1130" s="57"/>
      <c r="BO1130" s="57"/>
      <c r="BP1130" s="57"/>
      <c r="BQ1130" s="57"/>
      <c r="BR1130" s="57"/>
      <c r="BS1130" s="57"/>
      <c r="BT1130" s="57"/>
      <c r="BU1130" s="57"/>
      <c r="BV1130" s="57"/>
      <c r="BW1130" s="57"/>
      <c r="BX1130" s="57"/>
      <c r="BY1130" s="57"/>
      <c r="BZ1130" s="57"/>
      <c r="CA1130" s="57"/>
      <c r="CB1130" s="57"/>
      <c r="CC1130" s="57"/>
      <c r="CD1130" s="57"/>
      <c r="CE1130" s="57"/>
      <c r="CF1130" s="57"/>
      <c r="CG1130" s="57"/>
      <c r="CH1130" s="57"/>
      <c r="CI1130" s="57"/>
      <c r="CJ1130" s="57"/>
      <c r="CK1130" s="57"/>
      <c r="CL1130" s="57"/>
      <c r="CM1130" s="57"/>
      <c r="CN1130" s="57"/>
      <c r="CO1130" s="57"/>
      <c r="CP1130" s="57"/>
      <c r="CQ1130" s="57"/>
      <c r="CR1130" s="57"/>
      <c r="CS1130" s="57"/>
      <c r="CT1130" s="57"/>
      <c r="CU1130" s="57"/>
      <c r="CV1130" s="57"/>
      <c r="CW1130" s="57"/>
      <c r="CX1130" s="57"/>
    </row>
    <row r="1131" spans="1:102" s="46" customFormat="1" ht="39.75" customHeight="1">
      <c r="A1131" s="83">
        <v>8</v>
      </c>
      <c r="B1131" s="83"/>
      <c r="C1131" s="6" t="s">
        <v>68</v>
      </c>
      <c r="D1131" s="6" t="s">
        <v>69</v>
      </c>
      <c r="E1131" s="6" t="s">
        <v>70</v>
      </c>
      <c r="F1131" s="6" t="s">
        <v>71</v>
      </c>
      <c r="G1131" s="84" t="s">
        <v>34</v>
      </c>
      <c r="H1131" s="84">
        <v>5200</v>
      </c>
      <c r="I1131" s="13"/>
      <c r="J1131" s="6"/>
      <c r="K1131" s="6" t="s">
        <v>72</v>
      </c>
      <c r="L1131" s="6" t="s">
        <v>73</v>
      </c>
      <c r="M1131" s="6"/>
      <c r="N1131" s="57"/>
      <c r="O1131" s="57"/>
      <c r="P1131" s="57"/>
      <c r="Q1131" s="57"/>
      <c r="R1131" s="57"/>
      <c r="S1131" s="57"/>
      <c r="T1131" s="57"/>
      <c r="U1131" s="57"/>
      <c r="V1131" s="57"/>
      <c r="W1131" s="57"/>
      <c r="X1131" s="57"/>
      <c r="Y1131" s="57"/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7"/>
      <c r="AK1131" s="57"/>
      <c r="AL1131" s="57"/>
      <c r="AM1131" s="57"/>
      <c r="AN1131" s="57"/>
      <c r="AO1131" s="57"/>
      <c r="AP1131" s="57"/>
      <c r="AQ1131" s="57"/>
      <c r="AR1131" s="57"/>
      <c r="AS1131" s="57"/>
      <c r="AT1131" s="57"/>
      <c r="AU1131" s="57"/>
      <c r="AV1131" s="57"/>
      <c r="AW1131" s="57"/>
      <c r="AX1131" s="57"/>
      <c r="AY1131" s="57"/>
      <c r="AZ1131" s="57"/>
      <c r="BA1131" s="57"/>
      <c r="BB1131" s="57"/>
      <c r="BC1131" s="57"/>
      <c r="BD1131" s="57"/>
      <c r="BE1131" s="57"/>
      <c r="BF1131" s="57"/>
      <c r="BG1131" s="57"/>
      <c r="BH1131" s="57"/>
      <c r="BI1131" s="57"/>
      <c r="BJ1131" s="57"/>
      <c r="BK1131" s="57"/>
      <c r="BL1131" s="57"/>
      <c r="BM1131" s="57"/>
      <c r="BN1131" s="57"/>
      <c r="BO1131" s="57"/>
      <c r="BP1131" s="57"/>
      <c r="BQ1131" s="57"/>
      <c r="BR1131" s="57"/>
      <c r="BS1131" s="57"/>
      <c r="BT1131" s="57"/>
      <c r="BU1131" s="57"/>
      <c r="BV1131" s="57"/>
      <c r="BW1131" s="57"/>
      <c r="BX1131" s="57"/>
      <c r="BY1131" s="57"/>
      <c r="BZ1131" s="57"/>
      <c r="CA1131" s="57"/>
      <c r="CB1131" s="57"/>
      <c r="CC1131" s="57"/>
      <c r="CD1131" s="57"/>
      <c r="CE1131" s="57"/>
      <c r="CF1131" s="57"/>
      <c r="CG1131" s="57"/>
      <c r="CH1131" s="57"/>
      <c r="CI1131" s="57"/>
      <c r="CJ1131" s="57"/>
      <c r="CK1131" s="57"/>
      <c r="CL1131" s="57"/>
      <c r="CM1131" s="57"/>
      <c r="CN1131" s="57"/>
      <c r="CO1131" s="57"/>
      <c r="CP1131" s="57"/>
      <c r="CQ1131" s="57"/>
      <c r="CR1131" s="57"/>
      <c r="CS1131" s="57"/>
      <c r="CT1131" s="57"/>
      <c r="CU1131" s="57"/>
      <c r="CV1131" s="57"/>
      <c r="CW1131" s="57"/>
      <c r="CX1131" s="57"/>
    </row>
    <row r="1132" spans="1:102" s="46" customFormat="1" ht="39.75" customHeight="1">
      <c r="A1132" s="83">
        <v>9</v>
      </c>
      <c r="B1132" s="83"/>
      <c r="C1132" s="6" t="s">
        <v>74</v>
      </c>
      <c r="D1132" s="6" t="s">
        <v>69</v>
      </c>
      <c r="E1132" s="6" t="s">
        <v>75</v>
      </c>
      <c r="F1132" s="6" t="s">
        <v>76</v>
      </c>
      <c r="G1132" s="84" t="s">
        <v>34</v>
      </c>
      <c r="H1132" s="84">
        <v>50000</v>
      </c>
      <c r="I1132" s="13"/>
      <c r="J1132" s="6"/>
      <c r="K1132" s="6" t="s">
        <v>72</v>
      </c>
      <c r="L1132" s="6" t="s">
        <v>77</v>
      </c>
      <c r="M1132" s="6"/>
      <c r="N1132" s="57"/>
      <c r="O1132" s="57"/>
      <c r="P1132" s="57"/>
      <c r="Q1132" s="57"/>
      <c r="R1132" s="57"/>
      <c r="S1132" s="57"/>
      <c r="T1132" s="57"/>
      <c r="U1132" s="57"/>
      <c r="V1132" s="57"/>
      <c r="W1132" s="57"/>
      <c r="X1132" s="57"/>
      <c r="Y1132" s="57"/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7"/>
      <c r="AK1132" s="57"/>
      <c r="AL1132" s="57"/>
      <c r="AM1132" s="57"/>
      <c r="AN1132" s="57"/>
      <c r="AO1132" s="57"/>
      <c r="AP1132" s="57"/>
      <c r="AQ1132" s="57"/>
      <c r="AR1132" s="57"/>
      <c r="AS1132" s="57"/>
      <c r="AT1132" s="57"/>
      <c r="AU1132" s="57"/>
      <c r="AV1132" s="57"/>
      <c r="AW1132" s="57"/>
      <c r="AX1132" s="57"/>
      <c r="AY1132" s="57"/>
      <c r="AZ1132" s="57"/>
      <c r="BA1132" s="57"/>
      <c r="BB1132" s="57"/>
      <c r="BC1132" s="57"/>
      <c r="BD1132" s="57"/>
      <c r="BE1132" s="57"/>
      <c r="BF1132" s="57"/>
      <c r="BG1132" s="57"/>
      <c r="BH1132" s="57"/>
      <c r="BI1132" s="57"/>
      <c r="BJ1132" s="57"/>
      <c r="BK1132" s="57"/>
      <c r="BL1132" s="57"/>
      <c r="BM1132" s="57"/>
      <c r="BN1132" s="57"/>
      <c r="BO1132" s="57"/>
      <c r="BP1132" s="57"/>
      <c r="BQ1132" s="57"/>
      <c r="BR1132" s="57"/>
      <c r="BS1132" s="57"/>
      <c r="BT1132" s="57"/>
      <c r="BU1132" s="57"/>
      <c r="BV1132" s="57"/>
      <c r="BW1132" s="57"/>
      <c r="BX1132" s="57"/>
      <c r="BY1132" s="57"/>
      <c r="BZ1132" s="57"/>
      <c r="CA1132" s="57"/>
      <c r="CB1132" s="57"/>
      <c r="CC1132" s="57"/>
      <c r="CD1132" s="57"/>
      <c r="CE1132" s="57"/>
      <c r="CF1132" s="57"/>
      <c r="CG1132" s="57"/>
      <c r="CH1132" s="57"/>
      <c r="CI1132" s="57"/>
      <c r="CJ1132" s="57"/>
      <c r="CK1132" s="57"/>
      <c r="CL1132" s="57"/>
      <c r="CM1132" s="57"/>
      <c r="CN1132" s="57"/>
      <c r="CO1132" s="57"/>
      <c r="CP1132" s="57"/>
      <c r="CQ1132" s="57"/>
      <c r="CR1132" s="57"/>
      <c r="CS1132" s="57"/>
      <c r="CT1132" s="57"/>
      <c r="CU1132" s="57"/>
      <c r="CV1132" s="57"/>
      <c r="CW1132" s="57"/>
      <c r="CX1132" s="57"/>
    </row>
    <row r="1133" spans="1:102" s="46" customFormat="1" ht="39.75" customHeight="1">
      <c r="A1133" s="83">
        <v>10</v>
      </c>
      <c r="B1133" s="83"/>
      <c r="C1133" s="6" t="s">
        <v>78</v>
      </c>
      <c r="D1133" s="6" t="s">
        <v>79</v>
      </c>
      <c r="E1133" s="6" t="s">
        <v>80</v>
      </c>
      <c r="F1133" s="6" t="s">
        <v>81</v>
      </c>
      <c r="G1133" s="84" t="s">
        <v>34</v>
      </c>
      <c r="H1133" s="84">
        <v>10200</v>
      </c>
      <c r="I1133" s="13"/>
      <c r="J1133" s="6"/>
      <c r="K1133" s="6" t="s">
        <v>82</v>
      </c>
      <c r="L1133" s="6" t="s">
        <v>83</v>
      </c>
      <c r="M1133" s="6"/>
      <c r="N1133" s="57"/>
      <c r="O1133" s="57"/>
      <c r="P1133" s="57"/>
      <c r="Q1133" s="57"/>
      <c r="R1133" s="57"/>
      <c r="S1133" s="57"/>
      <c r="T1133" s="57"/>
      <c r="U1133" s="57"/>
      <c r="V1133" s="57"/>
      <c r="W1133" s="57"/>
      <c r="X1133" s="57"/>
      <c r="Y1133" s="57"/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7"/>
      <c r="AK1133" s="57"/>
      <c r="AL1133" s="57"/>
      <c r="AM1133" s="57"/>
      <c r="AN1133" s="57"/>
      <c r="AO1133" s="57"/>
      <c r="AP1133" s="57"/>
      <c r="AQ1133" s="57"/>
      <c r="AR1133" s="57"/>
      <c r="AS1133" s="57"/>
      <c r="AT1133" s="57"/>
      <c r="AU1133" s="57"/>
      <c r="AV1133" s="57"/>
      <c r="AW1133" s="57"/>
      <c r="AX1133" s="57"/>
      <c r="AY1133" s="57"/>
      <c r="AZ1133" s="57"/>
      <c r="BA1133" s="57"/>
      <c r="BB1133" s="57"/>
      <c r="BC1133" s="57"/>
      <c r="BD1133" s="57"/>
      <c r="BE1133" s="57"/>
      <c r="BF1133" s="57"/>
      <c r="BG1133" s="57"/>
      <c r="BH1133" s="57"/>
      <c r="BI1133" s="57"/>
      <c r="BJ1133" s="57"/>
      <c r="BK1133" s="57"/>
      <c r="BL1133" s="57"/>
      <c r="BM1133" s="57"/>
      <c r="BN1133" s="57"/>
      <c r="BO1133" s="57"/>
      <c r="BP1133" s="57"/>
      <c r="BQ1133" s="57"/>
      <c r="BR1133" s="57"/>
      <c r="BS1133" s="57"/>
      <c r="BT1133" s="57"/>
      <c r="BU1133" s="57"/>
      <c r="BV1133" s="57"/>
      <c r="BW1133" s="57"/>
      <c r="BX1133" s="57"/>
      <c r="BY1133" s="57"/>
      <c r="BZ1133" s="57"/>
      <c r="CA1133" s="57"/>
      <c r="CB1133" s="57"/>
      <c r="CC1133" s="57"/>
      <c r="CD1133" s="57"/>
      <c r="CE1133" s="57"/>
      <c r="CF1133" s="57"/>
      <c r="CG1133" s="57"/>
      <c r="CH1133" s="57"/>
      <c r="CI1133" s="57"/>
      <c r="CJ1133" s="57"/>
      <c r="CK1133" s="57"/>
      <c r="CL1133" s="57"/>
      <c r="CM1133" s="57"/>
      <c r="CN1133" s="57"/>
      <c r="CO1133" s="57"/>
      <c r="CP1133" s="57"/>
      <c r="CQ1133" s="57"/>
      <c r="CR1133" s="57"/>
      <c r="CS1133" s="57"/>
      <c r="CT1133" s="57"/>
      <c r="CU1133" s="57"/>
      <c r="CV1133" s="57"/>
      <c r="CW1133" s="57"/>
      <c r="CX1133" s="57"/>
    </row>
    <row r="1134" spans="1:102" s="46" customFormat="1" ht="39.75" customHeight="1">
      <c r="A1134" s="83">
        <v>11</v>
      </c>
      <c r="B1134" s="83"/>
      <c r="C1134" s="6" t="s">
        <v>84</v>
      </c>
      <c r="D1134" s="6" t="s">
        <v>31</v>
      </c>
      <c r="E1134" s="6" t="s">
        <v>85</v>
      </c>
      <c r="F1134" s="6" t="s">
        <v>86</v>
      </c>
      <c r="G1134" s="84" t="s">
        <v>34</v>
      </c>
      <c r="H1134" s="84">
        <v>20200</v>
      </c>
      <c r="I1134" s="13"/>
      <c r="J1134" s="6"/>
      <c r="K1134" s="6" t="s">
        <v>87</v>
      </c>
      <c r="L1134" s="6" t="s">
        <v>88</v>
      </c>
      <c r="M1134" s="6"/>
      <c r="N1134" s="57"/>
      <c r="O1134" s="57"/>
      <c r="P1134" s="57"/>
      <c r="Q1134" s="57"/>
      <c r="R1134" s="57"/>
      <c r="S1134" s="57"/>
      <c r="T1134" s="57"/>
      <c r="U1134" s="57"/>
      <c r="V1134" s="57"/>
      <c r="W1134" s="57"/>
      <c r="X1134" s="57"/>
      <c r="Y1134" s="57"/>
      <c r="Z1134" s="57"/>
      <c r="AA1134" s="57"/>
      <c r="AB1134" s="57"/>
      <c r="AC1134" s="57"/>
      <c r="AD1134" s="57"/>
      <c r="AE1134" s="57"/>
      <c r="AF1134" s="57"/>
      <c r="AG1134" s="57"/>
      <c r="AH1134" s="57"/>
      <c r="AI1134" s="57"/>
      <c r="AJ1134" s="57"/>
      <c r="AK1134" s="57"/>
      <c r="AL1134" s="57"/>
      <c r="AM1134" s="57"/>
      <c r="AN1134" s="57"/>
      <c r="AO1134" s="57"/>
      <c r="AP1134" s="57"/>
      <c r="AQ1134" s="57"/>
      <c r="AR1134" s="57"/>
      <c r="AS1134" s="57"/>
      <c r="AT1134" s="57"/>
      <c r="AU1134" s="57"/>
      <c r="AV1134" s="57"/>
      <c r="AW1134" s="57"/>
      <c r="AX1134" s="57"/>
      <c r="AY1134" s="57"/>
      <c r="AZ1134" s="57"/>
      <c r="BA1134" s="57"/>
      <c r="BB1134" s="57"/>
      <c r="BC1134" s="57"/>
      <c r="BD1134" s="57"/>
      <c r="BE1134" s="57"/>
      <c r="BF1134" s="57"/>
      <c r="BG1134" s="57"/>
      <c r="BH1134" s="57"/>
      <c r="BI1134" s="57"/>
      <c r="BJ1134" s="57"/>
      <c r="BK1134" s="57"/>
      <c r="BL1134" s="57"/>
      <c r="BM1134" s="57"/>
      <c r="BN1134" s="57"/>
      <c r="BO1134" s="57"/>
      <c r="BP1134" s="57"/>
      <c r="BQ1134" s="57"/>
      <c r="BR1134" s="57"/>
      <c r="BS1134" s="57"/>
      <c r="BT1134" s="57"/>
      <c r="BU1134" s="57"/>
      <c r="BV1134" s="57"/>
      <c r="BW1134" s="57"/>
      <c r="BX1134" s="57"/>
      <c r="BY1134" s="57"/>
      <c r="BZ1134" s="57"/>
      <c r="CA1134" s="57"/>
      <c r="CB1134" s="57"/>
      <c r="CC1134" s="57"/>
      <c r="CD1134" s="57"/>
      <c r="CE1134" s="57"/>
      <c r="CF1134" s="57"/>
      <c r="CG1134" s="57"/>
      <c r="CH1134" s="57"/>
      <c r="CI1134" s="57"/>
      <c r="CJ1134" s="57"/>
      <c r="CK1134" s="57"/>
      <c r="CL1134" s="57"/>
      <c r="CM1134" s="57"/>
      <c r="CN1134" s="57"/>
      <c r="CO1134" s="57"/>
      <c r="CP1134" s="57"/>
      <c r="CQ1134" s="57"/>
      <c r="CR1134" s="57"/>
      <c r="CS1134" s="57"/>
      <c r="CT1134" s="57"/>
      <c r="CU1134" s="57"/>
      <c r="CV1134" s="57"/>
      <c r="CW1134" s="57"/>
      <c r="CX1134" s="57"/>
    </row>
    <row r="1135" spans="1:102" s="46" customFormat="1" ht="39.75" customHeight="1">
      <c r="A1135" s="83">
        <v>12</v>
      </c>
      <c r="B1135" s="83"/>
      <c r="C1135" s="6" t="s">
        <v>89</v>
      </c>
      <c r="D1135" s="6" t="s">
        <v>31</v>
      </c>
      <c r="E1135" s="6" t="s">
        <v>90</v>
      </c>
      <c r="F1135" s="6" t="s">
        <v>91</v>
      </c>
      <c r="G1135" s="84" t="s">
        <v>34</v>
      </c>
      <c r="H1135" s="84">
        <v>50200</v>
      </c>
      <c r="I1135" s="13"/>
      <c r="J1135" s="6"/>
      <c r="K1135" s="6" t="s">
        <v>87</v>
      </c>
      <c r="L1135" s="6" t="s">
        <v>92</v>
      </c>
      <c r="M1135" s="6"/>
      <c r="N1135" s="57"/>
      <c r="O1135" s="57"/>
      <c r="P1135" s="57"/>
      <c r="Q1135" s="57"/>
      <c r="R1135" s="57"/>
      <c r="S1135" s="57"/>
      <c r="T1135" s="57"/>
      <c r="U1135" s="57"/>
      <c r="V1135" s="57"/>
      <c r="W1135" s="57"/>
      <c r="X1135" s="57"/>
      <c r="Y1135" s="57"/>
      <c r="Z1135" s="57"/>
      <c r="AA1135" s="57"/>
      <c r="AB1135" s="57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7"/>
      <c r="AV1135" s="57"/>
      <c r="AW1135" s="57"/>
      <c r="AX1135" s="57"/>
      <c r="AY1135" s="57"/>
      <c r="AZ1135" s="57"/>
      <c r="BA1135" s="57"/>
      <c r="BB1135" s="57"/>
      <c r="BC1135" s="57"/>
      <c r="BD1135" s="57"/>
      <c r="BE1135" s="57"/>
      <c r="BF1135" s="57"/>
      <c r="BG1135" s="57"/>
      <c r="BH1135" s="57"/>
      <c r="BI1135" s="57"/>
      <c r="BJ1135" s="57"/>
      <c r="BK1135" s="57"/>
      <c r="BL1135" s="57"/>
      <c r="BM1135" s="57"/>
      <c r="BN1135" s="57"/>
      <c r="BO1135" s="57"/>
      <c r="BP1135" s="57"/>
      <c r="BQ1135" s="57"/>
      <c r="BR1135" s="57"/>
      <c r="BS1135" s="57"/>
      <c r="BT1135" s="57"/>
      <c r="BU1135" s="57"/>
      <c r="BV1135" s="57"/>
      <c r="BW1135" s="57"/>
      <c r="BX1135" s="57"/>
      <c r="BY1135" s="57"/>
      <c r="BZ1135" s="57"/>
      <c r="CA1135" s="57"/>
      <c r="CB1135" s="57"/>
      <c r="CC1135" s="57"/>
      <c r="CD1135" s="57"/>
      <c r="CE1135" s="57"/>
      <c r="CF1135" s="57"/>
      <c r="CG1135" s="57"/>
      <c r="CH1135" s="57"/>
      <c r="CI1135" s="57"/>
      <c r="CJ1135" s="57"/>
      <c r="CK1135" s="57"/>
      <c r="CL1135" s="57"/>
      <c r="CM1135" s="57"/>
      <c r="CN1135" s="57"/>
      <c r="CO1135" s="57"/>
      <c r="CP1135" s="57"/>
      <c r="CQ1135" s="57"/>
      <c r="CR1135" s="57"/>
      <c r="CS1135" s="57"/>
      <c r="CT1135" s="57"/>
      <c r="CU1135" s="57"/>
      <c r="CV1135" s="57"/>
      <c r="CW1135" s="57"/>
      <c r="CX1135" s="57"/>
    </row>
    <row r="1136" spans="1:102" s="46" customFormat="1" ht="39.75" customHeight="1">
      <c r="A1136" s="83">
        <v>13</v>
      </c>
      <c r="B1136" s="83"/>
      <c r="C1136" s="6" t="s">
        <v>93</v>
      </c>
      <c r="D1136" s="6" t="s">
        <v>31</v>
      </c>
      <c r="E1136" s="6" t="s">
        <v>94</v>
      </c>
      <c r="F1136" s="6" t="s">
        <v>95</v>
      </c>
      <c r="G1136" s="84" t="s">
        <v>34</v>
      </c>
      <c r="H1136" s="84">
        <v>15145</v>
      </c>
      <c r="I1136" s="13"/>
      <c r="J1136" s="6"/>
      <c r="K1136" s="6" t="s">
        <v>87</v>
      </c>
      <c r="L1136" s="6" t="s">
        <v>96</v>
      </c>
      <c r="M1136" s="6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  <c r="AZ1136" s="57"/>
      <c r="BA1136" s="57"/>
      <c r="BB1136" s="57"/>
      <c r="BC1136" s="57"/>
      <c r="BD1136" s="57"/>
      <c r="BE1136" s="57"/>
      <c r="BF1136" s="57"/>
      <c r="BG1136" s="57"/>
      <c r="BH1136" s="57"/>
      <c r="BI1136" s="57"/>
      <c r="BJ1136" s="57"/>
      <c r="BK1136" s="57"/>
      <c r="BL1136" s="57"/>
      <c r="BM1136" s="57"/>
      <c r="BN1136" s="57"/>
      <c r="BO1136" s="57"/>
      <c r="BP1136" s="57"/>
      <c r="BQ1136" s="57"/>
      <c r="BR1136" s="57"/>
      <c r="BS1136" s="57"/>
      <c r="BT1136" s="57"/>
      <c r="BU1136" s="57"/>
      <c r="BV1136" s="57"/>
      <c r="BW1136" s="57"/>
      <c r="BX1136" s="57"/>
      <c r="BY1136" s="57"/>
      <c r="BZ1136" s="57"/>
      <c r="CA1136" s="57"/>
      <c r="CB1136" s="57"/>
      <c r="CC1136" s="57"/>
      <c r="CD1136" s="57"/>
      <c r="CE1136" s="57"/>
      <c r="CF1136" s="57"/>
      <c r="CG1136" s="57"/>
      <c r="CH1136" s="57"/>
      <c r="CI1136" s="57"/>
      <c r="CJ1136" s="57"/>
      <c r="CK1136" s="57"/>
      <c r="CL1136" s="57"/>
      <c r="CM1136" s="57"/>
      <c r="CN1136" s="57"/>
      <c r="CO1136" s="57"/>
      <c r="CP1136" s="57"/>
      <c r="CQ1136" s="57"/>
      <c r="CR1136" s="57"/>
      <c r="CS1136" s="57"/>
      <c r="CT1136" s="57"/>
      <c r="CU1136" s="57"/>
      <c r="CV1136" s="57"/>
      <c r="CW1136" s="57"/>
      <c r="CX1136" s="57"/>
    </row>
    <row r="1137" spans="1:102" s="46" customFormat="1" ht="39.75" customHeight="1">
      <c r="A1137" s="83">
        <v>14</v>
      </c>
      <c r="B1137" s="83"/>
      <c r="C1137" s="6" t="s">
        <v>97</v>
      </c>
      <c r="D1137" s="6" t="s">
        <v>31</v>
      </c>
      <c r="E1137" s="6" t="s">
        <v>98</v>
      </c>
      <c r="F1137" s="6" t="s">
        <v>99</v>
      </c>
      <c r="G1137" s="84" t="s">
        <v>34</v>
      </c>
      <c r="H1137" s="84">
        <v>6452</v>
      </c>
      <c r="I1137" s="13"/>
      <c r="J1137" s="6"/>
      <c r="K1137" s="6" t="s">
        <v>87</v>
      </c>
      <c r="L1137" s="6" t="s">
        <v>100</v>
      </c>
      <c r="M1137" s="6"/>
      <c r="N1137" s="57"/>
      <c r="O1137" s="57"/>
      <c r="P1137" s="57"/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7"/>
      <c r="AV1137" s="57"/>
      <c r="AW1137" s="57"/>
      <c r="AX1137" s="57"/>
      <c r="AY1137" s="57"/>
      <c r="AZ1137" s="57"/>
      <c r="BA1137" s="57"/>
      <c r="BB1137" s="57"/>
      <c r="BC1137" s="57"/>
      <c r="BD1137" s="57"/>
      <c r="BE1137" s="57"/>
      <c r="BF1137" s="57"/>
      <c r="BG1137" s="57"/>
      <c r="BH1137" s="57"/>
      <c r="BI1137" s="57"/>
      <c r="BJ1137" s="57"/>
      <c r="BK1137" s="57"/>
      <c r="BL1137" s="57"/>
      <c r="BM1137" s="57"/>
      <c r="BN1137" s="57"/>
      <c r="BO1137" s="57"/>
      <c r="BP1137" s="57"/>
      <c r="BQ1137" s="57"/>
      <c r="BR1137" s="57"/>
      <c r="BS1137" s="57"/>
      <c r="BT1137" s="57"/>
      <c r="BU1137" s="57"/>
      <c r="BV1137" s="57"/>
      <c r="BW1137" s="57"/>
      <c r="BX1137" s="57"/>
      <c r="BY1137" s="57"/>
      <c r="BZ1137" s="57"/>
      <c r="CA1137" s="57"/>
      <c r="CB1137" s="57"/>
      <c r="CC1137" s="57"/>
      <c r="CD1137" s="57"/>
      <c r="CE1137" s="57"/>
      <c r="CF1137" s="57"/>
      <c r="CG1137" s="57"/>
      <c r="CH1137" s="57"/>
      <c r="CI1137" s="57"/>
      <c r="CJ1137" s="57"/>
      <c r="CK1137" s="57"/>
      <c r="CL1137" s="57"/>
      <c r="CM1137" s="57"/>
      <c r="CN1137" s="57"/>
      <c r="CO1137" s="57"/>
      <c r="CP1137" s="57"/>
      <c r="CQ1137" s="57"/>
      <c r="CR1137" s="57"/>
      <c r="CS1137" s="57"/>
      <c r="CT1137" s="57"/>
      <c r="CU1137" s="57"/>
      <c r="CV1137" s="57"/>
      <c r="CW1137" s="57"/>
      <c r="CX1137" s="57"/>
    </row>
    <row r="1138" spans="1:102" s="46" customFormat="1" ht="39.75" customHeight="1">
      <c r="A1138" s="83">
        <v>15</v>
      </c>
      <c r="B1138" s="83"/>
      <c r="C1138" s="6" t="s">
        <v>101</v>
      </c>
      <c r="D1138" s="6" t="s">
        <v>102</v>
      </c>
      <c r="E1138" s="6" t="s">
        <v>103</v>
      </c>
      <c r="F1138" s="6" t="s">
        <v>104</v>
      </c>
      <c r="G1138" s="84" t="s">
        <v>34</v>
      </c>
      <c r="H1138" s="84">
        <v>6600</v>
      </c>
      <c r="I1138" s="13"/>
      <c r="J1138" s="6"/>
      <c r="K1138" s="6" t="s">
        <v>105</v>
      </c>
      <c r="L1138" s="6" t="s">
        <v>106</v>
      </c>
      <c r="M1138" s="6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7"/>
      <c r="AD1138" s="57"/>
      <c r="AE1138" s="57"/>
      <c r="AF1138" s="57"/>
      <c r="AG1138" s="57"/>
      <c r="AH1138" s="57"/>
      <c r="AI1138" s="57"/>
      <c r="AJ1138" s="57"/>
      <c r="AK1138" s="57"/>
      <c r="AL1138" s="57"/>
      <c r="AM1138" s="57"/>
      <c r="AN1138" s="57"/>
      <c r="AO1138" s="57"/>
      <c r="AP1138" s="57"/>
      <c r="AQ1138" s="57"/>
      <c r="AR1138" s="57"/>
      <c r="AS1138" s="57"/>
      <c r="AT1138" s="57"/>
      <c r="AU1138" s="57"/>
      <c r="AV1138" s="57"/>
      <c r="AW1138" s="57"/>
      <c r="AX1138" s="57"/>
      <c r="AY1138" s="57"/>
      <c r="AZ1138" s="57"/>
      <c r="BA1138" s="57"/>
      <c r="BB1138" s="57"/>
      <c r="BC1138" s="57"/>
      <c r="BD1138" s="57"/>
      <c r="BE1138" s="57"/>
      <c r="BF1138" s="57"/>
      <c r="BG1138" s="57"/>
      <c r="BH1138" s="57"/>
      <c r="BI1138" s="57"/>
      <c r="BJ1138" s="57"/>
      <c r="BK1138" s="57"/>
      <c r="BL1138" s="57"/>
      <c r="BM1138" s="57"/>
      <c r="BN1138" s="57"/>
      <c r="BO1138" s="57"/>
      <c r="BP1138" s="57"/>
      <c r="BQ1138" s="57"/>
      <c r="BR1138" s="57"/>
      <c r="BS1138" s="57"/>
      <c r="BT1138" s="57"/>
      <c r="BU1138" s="57"/>
      <c r="BV1138" s="57"/>
      <c r="BW1138" s="57"/>
      <c r="BX1138" s="57"/>
      <c r="BY1138" s="57"/>
      <c r="BZ1138" s="57"/>
      <c r="CA1138" s="57"/>
      <c r="CB1138" s="57"/>
      <c r="CC1138" s="57"/>
      <c r="CD1138" s="57"/>
      <c r="CE1138" s="57"/>
      <c r="CF1138" s="57"/>
      <c r="CG1138" s="57"/>
      <c r="CH1138" s="57"/>
      <c r="CI1138" s="57"/>
      <c r="CJ1138" s="57"/>
      <c r="CK1138" s="57"/>
      <c r="CL1138" s="57"/>
      <c r="CM1138" s="57"/>
      <c r="CN1138" s="57"/>
      <c r="CO1138" s="57"/>
      <c r="CP1138" s="57"/>
      <c r="CQ1138" s="57"/>
      <c r="CR1138" s="57"/>
      <c r="CS1138" s="57"/>
      <c r="CT1138" s="57"/>
      <c r="CU1138" s="57"/>
      <c r="CV1138" s="57"/>
      <c r="CW1138" s="57"/>
      <c r="CX1138" s="57"/>
    </row>
    <row r="1139" spans="1:102" s="46" customFormat="1" ht="39.75" customHeight="1">
      <c r="A1139" s="83">
        <v>16</v>
      </c>
      <c r="B1139" s="83"/>
      <c r="C1139" s="6" t="s">
        <v>107</v>
      </c>
      <c r="D1139" s="6" t="s">
        <v>79</v>
      </c>
      <c r="E1139" s="6" t="s">
        <v>108</v>
      </c>
      <c r="F1139" s="6" t="s">
        <v>109</v>
      </c>
      <c r="G1139" s="84" t="s">
        <v>34</v>
      </c>
      <c r="H1139" s="84">
        <v>1980</v>
      </c>
      <c r="I1139" s="13"/>
      <c r="J1139" s="6"/>
      <c r="K1139" s="6" t="s">
        <v>110</v>
      </c>
      <c r="L1139" s="6" t="s">
        <v>111</v>
      </c>
      <c r="M1139" s="6"/>
      <c r="N1139" s="57"/>
      <c r="O1139" s="57"/>
      <c r="P1139" s="57"/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7"/>
      <c r="AD1139" s="57"/>
      <c r="AE1139" s="57"/>
      <c r="AF1139" s="57"/>
      <c r="AG1139" s="57"/>
      <c r="AH1139" s="57"/>
      <c r="AI1139" s="57"/>
      <c r="AJ1139" s="57"/>
      <c r="AK1139" s="57"/>
      <c r="AL1139" s="57"/>
      <c r="AM1139" s="57"/>
      <c r="AN1139" s="57"/>
      <c r="AO1139" s="57"/>
      <c r="AP1139" s="57"/>
      <c r="AQ1139" s="57"/>
      <c r="AR1139" s="57"/>
      <c r="AS1139" s="57"/>
      <c r="AT1139" s="57"/>
      <c r="AU1139" s="57"/>
      <c r="AV1139" s="57"/>
      <c r="AW1139" s="57"/>
      <c r="AX1139" s="57"/>
      <c r="AY1139" s="57"/>
      <c r="AZ1139" s="57"/>
      <c r="BA1139" s="57"/>
      <c r="BB1139" s="57"/>
      <c r="BC1139" s="57"/>
      <c r="BD1139" s="57"/>
      <c r="BE1139" s="57"/>
      <c r="BF1139" s="57"/>
      <c r="BG1139" s="57"/>
      <c r="BH1139" s="57"/>
      <c r="BI1139" s="57"/>
      <c r="BJ1139" s="57"/>
      <c r="BK1139" s="57"/>
      <c r="BL1139" s="57"/>
      <c r="BM1139" s="57"/>
      <c r="BN1139" s="57"/>
      <c r="BO1139" s="57"/>
      <c r="BP1139" s="57"/>
      <c r="BQ1139" s="57"/>
      <c r="BR1139" s="57"/>
      <c r="BS1139" s="57"/>
      <c r="BT1139" s="57"/>
      <c r="BU1139" s="57"/>
      <c r="BV1139" s="57"/>
      <c r="BW1139" s="57"/>
      <c r="BX1139" s="57"/>
      <c r="BY1139" s="57"/>
      <c r="BZ1139" s="57"/>
      <c r="CA1139" s="57"/>
      <c r="CB1139" s="57"/>
      <c r="CC1139" s="57"/>
      <c r="CD1139" s="57"/>
      <c r="CE1139" s="57"/>
      <c r="CF1139" s="57"/>
      <c r="CG1139" s="57"/>
      <c r="CH1139" s="57"/>
      <c r="CI1139" s="57"/>
      <c r="CJ1139" s="57"/>
      <c r="CK1139" s="57"/>
      <c r="CL1139" s="57"/>
      <c r="CM1139" s="57"/>
      <c r="CN1139" s="57"/>
      <c r="CO1139" s="57"/>
      <c r="CP1139" s="57"/>
      <c r="CQ1139" s="57"/>
      <c r="CR1139" s="57"/>
      <c r="CS1139" s="57"/>
      <c r="CT1139" s="57"/>
      <c r="CU1139" s="57"/>
      <c r="CV1139" s="57"/>
      <c r="CW1139" s="57"/>
      <c r="CX1139" s="57"/>
    </row>
    <row r="1140" spans="1:102" s="46" customFormat="1" ht="39.75" customHeight="1">
      <c r="A1140" s="83">
        <v>17</v>
      </c>
      <c r="B1140" s="83"/>
      <c r="C1140" s="6" t="s">
        <v>112</v>
      </c>
      <c r="D1140" s="6" t="s">
        <v>79</v>
      </c>
      <c r="E1140" s="6" t="s">
        <v>113</v>
      </c>
      <c r="F1140" s="6" t="s">
        <v>114</v>
      </c>
      <c r="G1140" s="84" t="s">
        <v>34</v>
      </c>
      <c r="H1140" s="84">
        <v>3615</v>
      </c>
      <c r="I1140" s="13"/>
      <c r="J1140" s="6"/>
      <c r="K1140" s="6" t="s">
        <v>110</v>
      </c>
      <c r="L1140" s="6" t="s">
        <v>115</v>
      </c>
      <c r="M1140" s="6"/>
      <c r="N1140" s="57"/>
      <c r="O1140" s="57"/>
      <c r="P1140" s="57"/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7"/>
      <c r="AD1140" s="57"/>
      <c r="AE1140" s="57"/>
      <c r="AF1140" s="57"/>
      <c r="AG1140" s="57"/>
      <c r="AH1140" s="57"/>
      <c r="AI1140" s="57"/>
      <c r="AJ1140" s="57"/>
      <c r="AK1140" s="57"/>
      <c r="AL1140" s="57"/>
      <c r="AM1140" s="57"/>
      <c r="AN1140" s="57"/>
      <c r="AO1140" s="57"/>
      <c r="AP1140" s="57"/>
      <c r="AQ1140" s="57"/>
      <c r="AR1140" s="57"/>
      <c r="AS1140" s="57"/>
      <c r="AT1140" s="57"/>
      <c r="AU1140" s="57"/>
      <c r="AV1140" s="57"/>
      <c r="AW1140" s="57"/>
      <c r="AX1140" s="57"/>
      <c r="AY1140" s="57"/>
      <c r="AZ1140" s="57"/>
      <c r="BA1140" s="57"/>
      <c r="BB1140" s="57"/>
      <c r="BC1140" s="57"/>
      <c r="BD1140" s="57"/>
      <c r="BE1140" s="57"/>
      <c r="BF1140" s="57"/>
      <c r="BG1140" s="57"/>
      <c r="BH1140" s="57"/>
      <c r="BI1140" s="57"/>
      <c r="BJ1140" s="57"/>
      <c r="BK1140" s="57"/>
      <c r="BL1140" s="57"/>
      <c r="BM1140" s="57"/>
      <c r="BN1140" s="57"/>
      <c r="BO1140" s="57"/>
      <c r="BP1140" s="57"/>
      <c r="BQ1140" s="57"/>
      <c r="BR1140" s="57"/>
      <c r="BS1140" s="57"/>
      <c r="BT1140" s="57"/>
      <c r="BU1140" s="57"/>
      <c r="BV1140" s="57"/>
      <c r="BW1140" s="57"/>
      <c r="BX1140" s="57"/>
      <c r="BY1140" s="57"/>
      <c r="BZ1140" s="57"/>
      <c r="CA1140" s="57"/>
      <c r="CB1140" s="57"/>
      <c r="CC1140" s="57"/>
      <c r="CD1140" s="57"/>
      <c r="CE1140" s="57"/>
      <c r="CF1140" s="57"/>
      <c r="CG1140" s="57"/>
      <c r="CH1140" s="57"/>
      <c r="CI1140" s="57"/>
      <c r="CJ1140" s="57"/>
      <c r="CK1140" s="57"/>
      <c r="CL1140" s="57"/>
      <c r="CM1140" s="57"/>
      <c r="CN1140" s="57"/>
      <c r="CO1140" s="57"/>
      <c r="CP1140" s="57"/>
      <c r="CQ1140" s="57"/>
      <c r="CR1140" s="57"/>
      <c r="CS1140" s="57"/>
      <c r="CT1140" s="57"/>
      <c r="CU1140" s="57"/>
      <c r="CV1140" s="57"/>
      <c r="CW1140" s="57"/>
      <c r="CX1140" s="57"/>
    </row>
    <row r="1141" spans="1:102" s="46" customFormat="1" ht="39.75" customHeight="1">
      <c r="A1141" s="83">
        <v>18</v>
      </c>
      <c r="B1141" s="83"/>
      <c r="C1141" s="6" t="s">
        <v>116</v>
      </c>
      <c r="D1141" s="6" t="s">
        <v>79</v>
      </c>
      <c r="E1141" s="6" t="s">
        <v>117</v>
      </c>
      <c r="F1141" s="6" t="s">
        <v>118</v>
      </c>
      <c r="G1141" s="84" t="s">
        <v>34</v>
      </c>
      <c r="H1141" s="84">
        <v>1150</v>
      </c>
      <c r="I1141" s="13"/>
      <c r="J1141" s="6"/>
      <c r="K1141" s="6" t="s">
        <v>110</v>
      </c>
      <c r="L1141" s="6" t="s">
        <v>119</v>
      </c>
      <c r="M1141" s="6"/>
      <c r="N1141" s="57"/>
      <c r="O1141" s="57"/>
      <c r="P1141" s="57"/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/>
      <c r="AP1141" s="57"/>
      <c r="AQ1141" s="57"/>
      <c r="AR1141" s="57"/>
      <c r="AS1141" s="57"/>
      <c r="AT1141" s="57"/>
      <c r="AU1141" s="57"/>
      <c r="AV1141" s="57"/>
      <c r="AW1141" s="57"/>
      <c r="AX1141" s="57"/>
      <c r="AY1141" s="57"/>
      <c r="AZ1141" s="57"/>
      <c r="BA1141" s="57"/>
      <c r="BB1141" s="57"/>
      <c r="BC1141" s="57"/>
      <c r="BD1141" s="57"/>
      <c r="BE1141" s="57"/>
      <c r="BF1141" s="57"/>
      <c r="BG1141" s="57"/>
      <c r="BH1141" s="57"/>
      <c r="BI1141" s="57"/>
      <c r="BJ1141" s="57"/>
      <c r="BK1141" s="57"/>
      <c r="BL1141" s="57"/>
      <c r="BM1141" s="57"/>
      <c r="BN1141" s="57"/>
      <c r="BO1141" s="57"/>
      <c r="BP1141" s="57"/>
      <c r="BQ1141" s="57"/>
      <c r="BR1141" s="57"/>
      <c r="BS1141" s="57"/>
      <c r="BT1141" s="57"/>
      <c r="BU1141" s="57"/>
      <c r="BV1141" s="57"/>
      <c r="BW1141" s="57"/>
      <c r="BX1141" s="57"/>
      <c r="BY1141" s="57"/>
      <c r="BZ1141" s="57"/>
      <c r="CA1141" s="57"/>
      <c r="CB1141" s="57"/>
      <c r="CC1141" s="57"/>
      <c r="CD1141" s="57"/>
      <c r="CE1141" s="57"/>
      <c r="CF1141" s="57"/>
      <c r="CG1141" s="57"/>
      <c r="CH1141" s="57"/>
      <c r="CI1141" s="57"/>
      <c r="CJ1141" s="57"/>
      <c r="CK1141" s="57"/>
      <c r="CL1141" s="57"/>
      <c r="CM1141" s="57"/>
      <c r="CN1141" s="57"/>
      <c r="CO1141" s="57"/>
      <c r="CP1141" s="57"/>
      <c r="CQ1141" s="57"/>
      <c r="CR1141" s="57"/>
      <c r="CS1141" s="57"/>
      <c r="CT1141" s="57"/>
      <c r="CU1141" s="57"/>
      <c r="CV1141" s="57"/>
      <c r="CW1141" s="57"/>
      <c r="CX1141" s="57"/>
    </row>
    <row r="1142" spans="1:102" s="46" customFormat="1" ht="43.5" customHeight="1">
      <c r="A1142" s="83">
        <v>19</v>
      </c>
      <c r="B1142" s="83"/>
      <c r="C1142" s="6" t="s">
        <v>120</v>
      </c>
      <c r="D1142" s="6" t="s">
        <v>79</v>
      </c>
      <c r="E1142" s="6" t="s">
        <v>121</v>
      </c>
      <c r="F1142" s="6" t="s">
        <v>122</v>
      </c>
      <c r="G1142" s="84" t="s">
        <v>34</v>
      </c>
      <c r="H1142" s="84">
        <v>7240</v>
      </c>
      <c r="I1142" s="13"/>
      <c r="J1142" s="6"/>
      <c r="K1142" s="6" t="s">
        <v>110</v>
      </c>
      <c r="L1142" s="6" t="s">
        <v>123</v>
      </c>
      <c r="M1142" s="6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57"/>
      <c r="AR1142" s="57"/>
      <c r="AS1142" s="57"/>
      <c r="AT1142" s="57"/>
      <c r="AU1142" s="57"/>
      <c r="AV1142" s="57"/>
      <c r="AW1142" s="57"/>
      <c r="AX1142" s="57"/>
      <c r="AY1142" s="57"/>
      <c r="AZ1142" s="57"/>
      <c r="BA1142" s="57"/>
      <c r="BB1142" s="57"/>
      <c r="BC1142" s="57"/>
      <c r="BD1142" s="57"/>
      <c r="BE1142" s="57"/>
      <c r="BF1142" s="57"/>
      <c r="BG1142" s="57"/>
      <c r="BH1142" s="57"/>
      <c r="BI1142" s="57"/>
      <c r="BJ1142" s="57"/>
      <c r="BK1142" s="57"/>
      <c r="BL1142" s="57"/>
      <c r="BM1142" s="57"/>
      <c r="BN1142" s="57"/>
      <c r="BO1142" s="57"/>
      <c r="BP1142" s="57"/>
      <c r="BQ1142" s="57"/>
      <c r="BR1142" s="57"/>
      <c r="BS1142" s="57"/>
      <c r="BT1142" s="57"/>
      <c r="BU1142" s="57"/>
      <c r="BV1142" s="57"/>
      <c r="BW1142" s="57"/>
      <c r="BX1142" s="57"/>
      <c r="BY1142" s="57"/>
      <c r="BZ1142" s="57"/>
      <c r="CA1142" s="57"/>
      <c r="CB1142" s="57"/>
      <c r="CC1142" s="57"/>
      <c r="CD1142" s="57"/>
      <c r="CE1142" s="57"/>
      <c r="CF1142" s="57"/>
      <c r="CG1142" s="57"/>
      <c r="CH1142" s="57"/>
      <c r="CI1142" s="57"/>
      <c r="CJ1142" s="57"/>
      <c r="CK1142" s="57"/>
      <c r="CL1142" s="57"/>
      <c r="CM1142" s="57"/>
      <c r="CN1142" s="57"/>
      <c r="CO1142" s="57"/>
      <c r="CP1142" s="57"/>
      <c r="CQ1142" s="57"/>
      <c r="CR1142" s="57"/>
      <c r="CS1142" s="57"/>
      <c r="CT1142" s="57"/>
      <c r="CU1142" s="57"/>
      <c r="CV1142" s="57"/>
      <c r="CW1142" s="57"/>
      <c r="CX1142" s="57"/>
    </row>
    <row r="1143" spans="1:102" s="46" customFormat="1" ht="43.5" customHeight="1">
      <c r="A1143" s="83">
        <v>20</v>
      </c>
      <c r="B1143" s="83"/>
      <c r="C1143" s="5" t="s">
        <v>124</v>
      </c>
      <c r="D1143" s="5" t="s">
        <v>31</v>
      </c>
      <c r="E1143" s="6" t="s">
        <v>125</v>
      </c>
      <c r="F1143" s="6" t="s">
        <v>126</v>
      </c>
      <c r="G1143" s="84" t="s">
        <v>34</v>
      </c>
      <c r="H1143" s="23">
        <v>880</v>
      </c>
      <c r="I1143" s="89"/>
      <c r="J1143" s="10"/>
      <c r="K1143" s="6" t="s">
        <v>127</v>
      </c>
      <c r="L1143" s="6" t="s">
        <v>128</v>
      </c>
      <c r="M1143" s="6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/>
      <c r="AM1143" s="57"/>
      <c r="AN1143" s="57"/>
      <c r="AO1143" s="57"/>
      <c r="AP1143" s="57"/>
      <c r="AQ1143" s="57"/>
      <c r="AR1143" s="57"/>
      <c r="AS1143" s="57"/>
      <c r="AT1143" s="57"/>
      <c r="AU1143" s="57"/>
      <c r="AV1143" s="57"/>
      <c r="AW1143" s="57"/>
      <c r="AX1143" s="57"/>
      <c r="AY1143" s="57"/>
      <c r="AZ1143" s="57"/>
      <c r="BA1143" s="57"/>
      <c r="BB1143" s="57"/>
      <c r="BC1143" s="57"/>
      <c r="BD1143" s="57"/>
      <c r="BE1143" s="57"/>
      <c r="BF1143" s="57"/>
      <c r="BG1143" s="57"/>
      <c r="BH1143" s="57"/>
      <c r="BI1143" s="57"/>
      <c r="BJ1143" s="57"/>
      <c r="BK1143" s="57"/>
      <c r="BL1143" s="57"/>
      <c r="BM1143" s="57"/>
      <c r="BN1143" s="57"/>
      <c r="BO1143" s="57"/>
      <c r="BP1143" s="57"/>
      <c r="BQ1143" s="57"/>
      <c r="BR1143" s="57"/>
      <c r="BS1143" s="57"/>
      <c r="BT1143" s="57"/>
      <c r="BU1143" s="57"/>
      <c r="BV1143" s="57"/>
      <c r="BW1143" s="57"/>
      <c r="BX1143" s="57"/>
      <c r="BY1143" s="57"/>
      <c r="BZ1143" s="57"/>
      <c r="CA1143" s="57"/>
      <c r="CB1143" s="57"/>
      <c r="CC1143" s="57"/>
      <c r="CD1143" s="57"/>
      <c r="CE1143" s="57"/>
      <c r="CF1143" s="57"/>
      <c r="CG1143" s="57"/>
      <c r="CH1143" s="57"/>
      <c r="CI1143" s="57"/>
      <c r="CJ1143" s="57"/>
      <c r="CK1143" s="57"/>
      <c r="CL1143" s="57"/>
      <c r="CM1143" s="57"/>
      <c r="CN1143" s="57"/>
      <c r="CO1143" s="57"/>
      <c r="CP1143" s="57"/>
      <c r="CQ1143" s="57"/>
      <c r="CR1143" s="57"/>
      <c r="CS1143" s="57"/>
      <c r="CT1143" s="57"/>
      <c r="CU1143" s="57"/>
      <c r="CV1143" s="57"/>
      <c r="CW1143" s="57"/>
      <c r="CX1143" s="57"/>
    </row>
    <row r="1144" spans="1:102" s="46" customFormat="1" ht="43.5" customHeight="1">
      <c r="A1144" s="83">
        <v>21</v>
      </c>
      <c r="B1144" s="83"/>
      <c r="C1144" s="5" t="s">
        <v>129</v>
      </c>
      <c r="D1144" s="5" t="s">
        <v>79</v>
      </c>
      <c r="E1144" s="6" t="s">
        <v>113</v>
      </c>
      <c r="F1144" s="6" t="s">
        <v>130</v>
      </c>
      <c r="G1144" s="84" t="s">
        <v>131</v>
      </c>
      <c r="H1144" s="23"/>
      <c r="I1144" s="89">
        <v>72299</v>
      </c>
      <c r="J1144" s="10"/>
      <c r="K1144" s="90">
        <v>42745</v>
      </c>
      <c r="L1144" s="6" t="s">
        <v>132</v>
      </c>
      <c r="M1144" s="6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57"/>
      <c r="AR1144" s="57"/>
      <c r="AS1144" s="57"/>
      <c r="AT1144" s="57"/>
      <c r="AU1144" s="57"/>
      <c r="AV1144" s="57"/>
      <c r="AW1144" s="57"/>
      <c r="AX1144" s="57"/>
      <c r="AY1144" s="57"/>
      <c r="AZ1144" s="57"/>
      <c r="BA1144" s="57"/>
      <c r="BB1144" s="57"/>
      <c r="BC1144" s="57"/>
      <c r="BD1144" s="57"/>
      <c r="BE1144" s="57"/>
      <c r="BF1144" s="57"/>
      <c r="BG1144" s="57"/>
      <c r="BH1144" s="57"/>
      <c r="BI1144" s="57"/>
      <c r="BJ1144" s="57"/>
      <c r="BK1144" s="57"/>
      <c r="BL1144" s="57"/>
      <c r="BM1144" s="57"/>
      <c r="BN1144" s="57"/>
      <c r="BO1144" s="57"/>
      <c r="BP1144" s="57"/>
      <c r="BQ1144" s="57"/>
      <c r="BR1144" s="57"/>
      <c r="BS1144" s="57"/>
      <c r="BT1144" s="57"/>
      <c r="BU1144" s="57"/>
      <c r="BV1144" s="57"/>
      <c r="BW1144" s="57"/>
      <c r="BX1144" s="57"/>
      <c r="BY1144" s="57"/>
      <c r="BZ1144" s="57"/>
      <c r="CA1144" s="57"/>
      <c r="CB1144" s="57"/>
      <c r="CC1144" s="57"/>
      <c r="CD1144" s="57"/>
      <c r="CE1144" s="57"/>
      <c r="CF1144" s="57"/>
      <c r="CG1144" s="57"/>
      <c r="CH1144" s="57"/>
      <c r="CI1144" s="57"/>
      <c r="CJ1144" s="57"/>
      <c r="CK1144" s="57"/>
      <c r="CL1144" s="57"/>
      <c r="CM1144" s="57"/>
      <c r="CN1144" s="57"/>
      <c r="CO1144" s="57"/>
      <c r="CP1144" s="57"/>
      <c r="CQ1144" s="57"/>
      <c r="CR1144" s="57"/>
      <c r="CS1144" s="57"/>
      <c r="CT1144" s="57"/>
      <c r="CU1144" s="57"/>
      <c r="CV1144" s="57"/>
      <c r="CW1144" s="57"/>
      <c r="CX1144" s="57"/>
    </row>
    <row r="1145" spans="1:102" s="46" customFormat="1" ht="43.5" customHeight="1">
      <c r="A1145" s="83">
        <v>22</v>
      </c>
      <c r="B1145" s="83"/>
      <c r="C1145" s="5" t="s">
        <v>107</v>
      </c>
      <c r="D1145" s="5" t="s">
        <v>79</v>
      </c>
      <c r="E1145" s="6" t="s">
        <v>108</v>
      </c>
      <c r="F1145" s="6" t="s">
        <v>133</v>
      </c>
      <c r="G1145" s="84" t="s">
        <v>131</v>
      </c>
      <c r="H1145" s="23"/>
      <c r="I1145" s="89">
        <v>39610</v>
      </c>
      <c r="J1145" s="10"/>
      <c r="K1145" s="90">
        <v>42745</v>
      </c>
      <c r="L1145" s="6" t="s">
        <v>134</v>
      </c>
      <c r="M1145" s="6"/>
      <c r="N1145" s="57"/>
      <c r="O1145" s="57"/>
      <c r="P1145" s="57"/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/>
      <c r="AO1145" s="57"/>
      <c r="AP1145" s="57"/>
      <c r="AQ1145" s="57"/>
      <c r="AR1145" s="57"/>
      <c r="AS1145" s="57"/>
      <c r="AT1145" s="57"/>
      <c r="AU1145" s="57"/>
      <c r="AV1145" s="57"/>
      <c r="AW1145" s="57"/>
      <c r="AX1145" s="57"/>
      <c r="AY1145" s="57"/>
      <c r="AZ1145" s="57"/>
      <c r="BA1145" s="57"/>
      <c r="BB1145" s="57"/>
      <c r="BC1145" s="57"/>
      <c r="BD1145" s="57"/>
      <c r="BE1145" s="57"/>
      <c r="BF1145" s="57"/>
      <c r="BG1145" s="57"/>
      <c r="BH1145" s="57"/>
      <c r="BI1145" s="57"/>
      <c r="BJ1145" s="57"/>
      <c r="BK1145" s="57"/>
      <c r="BL1145" s="57"/>
      <c r="BM1145" s="57"/>
      <c r="BN1145" s="57"/>
      <c r="BO1145" s="57"/>
      <c r="BP1145" s="57"/>
      <c r="BQ1145" s="57"/>
      <c r="BR1145" s="57"/>
      <c r="BS1145" s="57"/>
      <c r="BT1145" s="57"/>
      <c r="BU1145" s="57"/>
      <c r="BV1145" s="57"/>
      <c r="BW1145" s="57"/>
      <c r="BX1145" s="57"/>
      <c r="BY1145" s="57"/>
      <c r="BZ1145" s="57"/>
      <c r="CA1145" s="57"/>
      <c r="CB1145" s="57"/>
      <c r="CC1145" s="57"/>
      <c r="CD1145" s="57"/>
      <c r="CE1145" s="57"/>
      <c r="CF1145" s="57"/>
      <c r="CG1145" s="57"/>
      <c r="CH1145" s="57"/>
      <c r="CI1145" s="57"/>
      <c r="CJ1145" s="57"/>
      <c r="CK1145" s="57"/>
      <c r="CL1145" s="57"/>
      <c r="CM1145" s="57"/>
      <c r="CN1145" s="57"/>
      <c r="CO1145" s="57"/>
      <c r="CP1145" s="57"/>
      <c r="CQ1145" s="57"/>
      <c r="CR1145" s="57"/>
      <c r="CS1145" s="57"/>
      <c r="CT1145" s="57"/>
      <c r="CU1145" s="57"/>
      <c r="CV1145" s="57"/>
      <c r="CW1145" s="57"/>
      <c r="CX1145" s="57"/>
    </row>
    <row r="1146" spans="1:102" s="46" customFormat="1" ht="39.75" customHeight="1">
      <c r="A1146" s="83">
        <v>23</v>
      </c>
      <c r="B1146" s="83"/>
      <c r="C1146" s="5" t="s">
        <v>135</v>
      </c>
      <c r="D1146" s="5" t="s">
        <v>64</v>
      </c>
      <c r="E1146" s="5" t="s">
        <v>136</v>
      </c>
      <c r="F1146" s="5" t="s">
        <v>137</v>
      </c>
      <c r="G1146" s="24" t="s">
        <v>34</v>
      </c>
      <c r="H1146" s="84">
        <v>4980</v>
      </c>
      <c r="I1146" s="6"/>
      <c r="J1146" s="6"/>
      <c r="K1146" s="90">
        <v>42916</v>
      </c>
      <c r="L1146" s="84" t="s">
        <v>138</v>
      </c>
      <c r="M1146" s="6"/>
      <c r="N1146" s="57"/>
      <c r="O1146" s="57"/>
      <c r="P1146" s="57"/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/>
      <c r="AN1146" s="57"/>
      <c r="AO1146" s="57"/>
      <c r="AP1146" s="57"/>
      <c r="AQ1146" s="57"/>
      <c r="AR1146" s="57"/>
      <c r="AS1146" s="57"/>
      <c r="AT1146" s="57"/>
      <c r="AU1146" s="57"/>
      <c r="AV1146" s="57"/>
      <c r="AW1146" s="57"/>
      <c r="AX1146" s="57"/>
      <c r="AY1146" s="57"/>
      <c r="AZ1146" s="57"/>
      <c r="BA1146" s="57"/>
      <c r="BB1146" s="57"/>
      <c r="BC1146" s="57"/>
      <c r="BD1146" s="57"/>
      <c r="BE1146" s="57"/>
      <c r="BF1146" s="57"/>
      <c r="BG1146" s="57"/>
      <c r="BH1146" s="57"/>
      <c r="BI1146" s="57"/>
      <c r="BJ1146" s="57"/>
      <c r="BK1146" s="57"/>
      <c r="BL1146" s="57"/>
      <c r="BM1146" s="57"/>
      <c r="BN1146" s="57"/>
      <c r="BO1146" s="57"/>
      <c r="BP1146" s="57"/>
      <c r="BQ1146" s="57"/>
      <c r="BR1146" s="57"/>
      <c r="BS1146" s="57"/>
      <c r="BT1146" s="57"/>
      <c r="BU1146" s="57"/>
      <c r="BV1146" s="57"/>
      <c r="BW1146" s="57"/>
      <c r="BX1146" s="57"/>
      <c r="BY1146" s="57"/>
      <c r="BZ1146" s="57"/>
      <c r="CA1146" s="57"/>
      <c r="CB1146" s="57"/>
      <c r="CC1146" s="57"/>
      <c r="CD1146" s="57"/>
      <c r="CE1146" s="57"/>
      <c r="CF1146" s="57"/>
      <c r="CG1146" s="57"/>
      <c r="CH1146" s="57"/>
      <c r="CI1146" s="57"/>
      <c r="CJ1146" s="57"/>
      <c r="CK1146" s="57"/>
      <c r="CL1146" s="57"/>
      <c r="CM1146" s="57"/>
      <c r="CN1146" s="57"/>
      <c r="CO1146" s="57"/>
      <c r="CP1146" s="57"/>
      <c r="CQ1146" s="57"/>
      <c r="CR1146" s="57"/>
      <c r="CS1146" s="57"/>
      <c r="CT1146" s="57"/>
      <c r="CU1146" s="57"/>
      <c r="CV1146" s="57"/>
      <c r="CW1146" s="57"/>
      <c r="CX1146" s="57"/>
    </row>
    <row r="1147" spans="1:102" s="46" customFormat="1" ht="39.75" customHeight="1">
      <c r="A1147" s="83">
        <v>24</v>
      </c>
      <c r="B1147" s="83"/>
      <c r="C1147" s="5" t="s">
        <v>139</v>
      </c>
      <c r="D1147" s="5" t="s">
        <v>79</v>
      </c>
      <c r="E1147" s="5" t="s">
        <v>140</v>
      </c>
      <c r="F1147" s="5" t="s">
        <v>141</v>
      </c>
      <c r="G1147" s="24" t="s">
        <v>34</v>
      </c>
      <c r="H1147" s="84">
        <v>300</v>
      </c>
      <c r="I1147" s="13"/>
      <c r="J1147" s="6"/>
      <c r="K1147" s="90" t="s">
        <v>142</v>
      </c>
      <c r="L1147" s="84" t="s">
        <v>143</v>
      </c>
      <c r="M1147" s="6"/>
      <c r="N1147" s="57"/>
      <c r="O1147" s="57"/>
      <c r="P1147" s="57"/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/>
      <c r="AN1147" s="57"/>
      <c r="AO1147" s="57"/>
      <c r="AP1147" s="57"/>
      <c r="AQ1147" s="57"/>
      <c r="AR1147" s="57"/>
      <c r="AS1147" s="57"/>
      <c r="AT1147" s="57"/>
      <c r="AU1147" s="57"/>
      <c r="AV1147" s="57"/>
      <c r="AW1147" s="57"/>
      <c r="AX1147" s="57"/>
      <c r="AY1147" s="57"/>
      <c r="AZ1147" s="57"/>
      <c r="BA1147" s="57"/>
      <c r="BB1147" s="57"/>
      <c r="BC1147" s="57"/>
      <c r="BD1147" s="57"/>
      <c r="BE1147" s="57"/>
      <c r="BF1147" s="57"/>
      <c r="BG1147" s="57"/>
      <c r="BH1147" s="57"/>
      <c r="BI1147" s="57"/>
      <c r="BJ1147" s="57"/>
      <c r="BK1147" s="57"/>
      <c r="BL1147" s="57"/>
      <c r="BM1147" s="57"/>
      <c r="BN1147" s="57"/>
      <c r="BO1147" s="57"/>
      <c r="BP1147" s="57"/>
      <c r="BQ1147" s="57"/>
      <c r="BR1147" s="57"/>
      <c r="BS1147" s="57"/>
      <c r="BT1147" s="57"/>
      <c r="BU1147" s="57"/>
      <c r="BV1147" s="57"/>
      <c r="BW1147" s="57"/>
      <c r="BX1147" s="57"/>
      <c r="BY1147" s="57"/>
      <c r="BZ1147" s="57"/>
      <c r="CA1147" s="57"/>
      <c r="CB1147" s="57"/>
      <c r="CC1147" s="57"/>
      <c r="CD1147" s="57"/>
      <c r="CE1147" s="57"/>
      <c r="CF1147" s="57"/>
      <c r="CG1147" s="57"/>
      <c r="CH1147" s="57"/>
      <c r="CI1147" s="57"/>
      <c r="CJ1147" s="57"/>
      <c r="CK1147" s="57"/>
      <c r="CL1147" s="57"/>
      <c r="CM1147" s="57"/>
      <c r="CN1147" s="57"/>
      <c r="CO1147" s="57"/>
      <c r="CP1147" s="57"/>
      <c r="CQ1147" s="57"/>
      <c r="CR1147" s="57"/>
      <c r="CS1147" s="57"/>
      <c r="CT1147" s="57"/>
      <c r="CU1147" s="57"/>
      <c r="CV1147" s="57"/>
      <c r="CW1147" s="57"/>
      <c r="CX1147" s="57"/>
    </row>
    <row r="1148" spans="1:102" s="46" customFormat="1" ht="37.5" customHeight="1">
      <c r="A1148" s="83">
        <v>25</v>
      </c>
      <c r="B1148" s="83"/>
      <c r="C1148" s="5" t="s">
        <v>144</v>
      </c>
      <c r="D1148" s="5" t="s">
        <v>58</v>
      </c>
      <c r="E1148" s="5" t="s">
        <v>145</v>
      </c>
      <c r="F1148" s="5" t="s">
        <v>146</v>
      </c>
      <c r="G1148" s="24" t="s">
        <v>131</v>
      </c>
      <c r="H1148" s="84"/>
      <c r="I1148" s="13">
        <v>7556976</v>
      </c>
      <c r="J1148" s="6"/>
      <c r="K1148" s="90">
        <v>43014</v>
      </c>
      <c r="L1148" s="84" t="s">
        <v>147</v>
      </c>
      <c r="M1148" s="6"/>
      <c r="N1148" s="57"/>
      <c r="O1148" s="57"/>
      <c r="P1148" s="57"/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/>
      <c r="AN1148" s="57"/>
      <c r="AO1148" s="57"/>
      <c r="AP1148" s="57"/>
      <c r="AQ1148" s="57"/>
      <c r="AR1148" s="57"/>
      <c r="AS1148" s="57"/>
      <c r="AT1148" s="57"/>
      <c r="AU1148" s="57"/>
      <c r="AV1148" s="57"/>
      <c r="AW1148" s="57"/>
      <c r="AX1148" s="57"/>
      <c r="AY1148" s="57"/>
      <c r="AZ1148" s="57"/>
      <c r="BA1148" s="57"/>
      <c r="BB1148" s="57"/>
      <c r="BC1148" s="57"/>
      <c r="BD1148" s="57"/>
      <c r="BE1148" s="57"/>
      <c r="BF1148" s="57"/>
      <c r="BG1148" s="57"/>
      <c r="BH1148" s="57"/>
      <c r="BI1148" s="57"/>
      <c r="BJ1148" s="57"/>
      <c r="BK1148" s="57"/>
      <c r="BL1148" s="57"/>
      <c r="BM1148" s="57"/>
      <c r="BN1148" s="57"/>
      <c r="BO1148" s="57"/>
      <c r="BP1148" s="57"/>
      <c r="BQ1148" s="57"/>
      <c r="BR1148" s="57"/>
      <c r="BS1148" s="57"/>
      <c r="BT1148" s="57"/>
      <c r="BU1148" s="57"/>
      <c r="BV1148" s="57"/>
      <c r="BW1148" s="57"/>
      <c r="BX1148" s="57"/>
      <c r="BY1148" s="57"/>
      <c r="BZ1148" s="57"/>
      <c r="CA1148" s="57"/>
      <c r="CB1148" s="57"/>
      <c r="CC1148" s="57"/>
      <c r="CD1148" s="57"/>
      <c r="CE1148" s="57"/>
      <c r="CF1148" s="57"/>
      <c r="CG1148" s="57"/>
      <c r="CH1148" s="57"/>
      <c r="CI1148" s="57"/>
      <c r="CJ1148" s="57"/>
      <c r="CK1148" s="57"/>
      <c r="CL1148" s="57"/>
      <c r="CM1148" s="57"/>
      <c r="CN1148" s="57"/>
      <c r="CO1148" s="57"/>
      <c r="CP1148" s="57"/>
      <c r="CQ1148" s="57"/>
      <c r="CR1148" s="57"/>
      <c r="CS1148" s="57"/>
      <c r="CT1148" s="57"/>
      <c r="CU1148" s="57"/>
      <c r="CV1148" s="57"/>
      <c r="CW1148" s="57"/>
      <c r="CX1148" s="57"/>
    </row>
    <row r="1149" spans="1:102" s="46" customFormat="1" ht="39.75" customHeight="1">
      <c r="A1149" s="83">
        <v>26</v>
      </c>
      <c r="B1149" s="83"/>
      <c r="C1149" s="5" t="s">
        <v>148</v>
      </c>
      <c r="D1149" s="5" t="s">
        <v>79</v>
      </c>
      <c r="E1149" s="5"/>
      <c r="F1149" s="5"/>
      <c r="G1149" s="24"/>
      <c r="H1149" s="84"/>
      <c r="I1149" s="13">
        <v>6600</v>
      </c>
      <c r="J1149" s="6"/>
      <c r="K1149" s="90"/>
      <c r="L1149" s="84"/>
      <c r="M1149" s="6"/>
      <c r="N1149" s="57"/>
      <c r="O1149" s="57"/>
      <c r="P1149" s="57"/>
      <c r="Q1149" s="57"/>
      <c r="R1149" s="57"/>
      <c r="S1149" s="57"/>
      <c r="T1149" s="57"/>
      <c r="U1149" s="57"/>
      <c r="V1149" s="57"/>
      <c r="W1149" s="57"/>
      <c r="X1149" s="57"/>
      <c r="Y1149" s="57"/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7"/>
      <c r="AK1149" s="57"/>
      <c r="AL1149" s="57"/>
      <c r="AM1149" s="57"/>
      <c r="AN1149" s="57"/>
      <c r="AO1149" s="57"/>
      <c r="AP1149" s="57"/>
      <c r="AQ1149" s="57"/>
      <c r="AR1149" s="57"/>
      <c r="AS1149" s="57"/>
      <c r="AT1149" s="57"/>
      <c r="AU1149" s="57"/>
      <c r="AV1149" s="57"/>
      <c r="AW1149" s="57"/>
      <c r="AX1149" s="57"/>
      <c r="AY1149" s="57"/>
      <c r="AZ1149" s="57"/>
      <c r="BA1149" s="57"/>
      <c r="BB1149" s="57"/>
      <c r="BC1149" s="57"/>
      <c r="BD1149" s="57"/>
      <c r="BE1149" s="57"/>
      <c r="BF1149" s="57"/>
      <c r="BG1149" s="57"/>
      <c r="BH1149" s="57"/>
      <c r="BI1149" s="57"/>
      <c r="BJ1149" s="57"/>
      <c r="BK1149" s="57"/>
      <c r="BL1149" s="57"/>
      <c r="BM1149" s="57"/>
      <c r="BN1149" s="57"/>
      <c r="BO1149" s="57"/>
      <c r="BP1149" s="57"/>
      <c r="BQ1149" s="57"/>
      <c r="BR1149" s="57"/>
      <c r="BS1149" s="57"/>
      <c r="BT1149" s="57"/>
      <c r="BU1149" s="57"/>
      <c r="BV1149" s="57"/>
      <c r="BW1149" s="57"/>
      <c r="BX1149" s="57"/>
      <c r="BY1149" s="57"/>
      <c r="BZ1149" s="57"/>
      <c r="CA1149" s="57"/>
      <c r="CB1149" s="57"/>
      <c r="CC1149" s="57"/>
      <c r="CD1149" s="57"/>
      <c r="CE1149" s="57"/>
      <c r="CF1149" s="57"/>
      <c r="CG1149" s="57"/>
      <c r="CH1149" s="57"/>
      <c r="CI1149" s="57"/>
      <c r="CJ1149" s="57"/>
      <c r="CK1149" s="57"/>
      <c r="CL1149" s="57"/>
      <c r="CM1149" s="57"/>
      <c r="CN1149" s="57"/>
      <c r="CO1149" s="57"/>
      <c r="CP1149" s="57"/>
      <c r="CQ1149" s="57"/>
      <c r="CR1149" s="57"/>
      <c r="CS1149" s="57"/>
      <c r="CT1149" s="57"/>
      <c r="CU1149" s="57"/>
      <c r="CV1149" s="57"/>
      <c r="CW1149" s="57"/>
      <c r="CX1149" s="57"/>
    </row>
    <row r="1150" spans="1:102" s="46" customFormat="1" ht="39.75" customHeight="1">
      <c r="A1150" s="83">
        <v>27</v>
      </c>
      <c r="B1150" s="83"/>
      <c r="C1150" s="5" t="s">
        <v>149</v>
      </c>
      <c r="D1150" s="5" t="s">
        <v>150</v>
      </c>
      <c r="E1150" s="5"/>
      <c r="F1150" s="5"/>
      <c r="G1150" s="24"/>
      <c r="H1150" s="84">
        <v>4500</v>
      </c>
      <c r="I1150" s="13"/>
      <c r="J1150" s="6"/>
      <c r="K1150" s="90"/>
      <c r="L1150" s="84"/>
      <c r="M1150" s="6"/>
      <c r="N1150" s="57"/>
      <c r="O1150" s="57"/>
      <c r="P1150" s="57"/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57"/>
      <c r="AR1150" s="57"/>
      <c r="AS1150" s="57"/>
      <c r="AT1150" s="57"/>
      <c r="AU1150" s="57"/>
      <c r="AV1150" s="57"/>
      <c r="AW1150" s="57"/>
      <c r="AX1150" s="57"/>
      <c r="AY1150" s="57"/>
      <c r="AZ1150" s="57"/>
      <c r="BA1150" s="57"/>
      <c r="BB1150" s="57"/>
      <c r="BC1150" s="57"/>
      <c r="BD1150" s="57"/>
      <c r="BE1150" s="57"/>
      <c r="BF1150" s="57"/>
      <c r="BG1150" s="57"/>
      <c r="BH1150" s="57"/>
      <c r="BI1150" s="57"/>
      <c r="BJ1150" s="57"/>
      <c r="BK1150" s="57"/>
      <c r="BL1150" s="57"/>
      <c r="BM1150" s="57"/>
      <c r="BN1150" s="57"/>
      <c r="BO1150" s="57"/>
      <c r="BP1150" s="57"/>
      <c r="BQ1150" s="57"/>
      <c r="BR1150" s="57"/>
      <c r="BS1150" s="57"/>
      <c r="BT1150" s="57"/>
      <c r="BU1150" s="57"/>
      <c r="BV1150" s="57"/>
      <c r="BW1150" s="57"/>
      <c r="BX1150" s="57"/>
      <c r="BY1150" s="57"/>
      <c r="BZ1150" s="57"/>
      <c r="CA1150" s="57"/>
      <c r="CB1150" s="57"/>
      <c r="CC1150" s="57"/>
      <c r="CD1150" s="57"/>
      <c r="CE1150" s="57"/>
      <c r="CF1150" s="57"/>
      <c r="CG1150" s="57"/>
      <c r="CH1150" s="57"/>
      <c r="CI1150" s="57"/>
      <c r="CJ1150" s="57"/>
      <c r="CK1150" s="57"/>
      <c r="CL1150" s="57"/>
      <c r="CM1150" s="57"/>
      <c r="CN1150" s="57"/>
      <c r="CO1150" s="57"/>
      <c r="CP1150" s="57"/>
      <c r="CQ1150" s="57"/>
      <c r="CR1150" s="57"/>
      <c r="CS1150" s="57"/>
      <c r="CT1150" s="57"/>
      <c r="CU1150" s="57"/>
      <c r="CV1150" s="57"/>
      <c r="CW1150" s="57"/>
      <c r="CX1150" s="57"/>
    </row>
    <row r="1151" spans="1:102" s="46" customFormat="1" ht="39.75" customHeight="1">
      <c r="A1151" s="83">
        <v>28</v>
      </c>
      <c r="B1151" s="83"/>
      <c r="C1151" s="91" t="s">
        <v>151</v>
      </c>
      <c r="D1151" s="5" t="s">
        <v>152</v>
      </c>
      <c r="E1151" s="4" t="s">
        <v>153</v>
      </c>
      <c r="F1151" s="92" t="s">
        <v>154</v>
      </c>
      <c r="G1151" s="92" t="s">
        <v>155</v>
      </c>
      <c r="H1151" s="84"/>
      <c r="I1151" s="89">
        <v>90000</v>
      </c>
      <c r="J1151" s="10"/>
      <c r="K1151" s="6" t="s">
        <v>156</v>
      </c>
      <c r="L1151" s="92" t="s">
        <v>157</v>
      </c>
      <c r="M1151" s="10"/>
      <c r="N1151" s="57"/>
      <c r="O1151" s="57"/>
      <c r="P1151" s="57"/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57"/>
      <c r="AR1151" s="57"/>
      <c r="AS1151" s="57"/>
      <c r="AT1151" s="57"/>
      <c r="AU1151" s="57"/>
      <c r="AV1151" s="57"/>
      <c r="AW1151" s="57"/>
      <c r="AX1151" s="57"/>
      <c r="AY1151" s="57"/>
      <c r="AZ1151" s="57"/>
      <c r="BA1151" s="57"/>
      <c r="BB1151" s="57"/>
      <c r="BC1151" s="57"/>
      <c r="BD1151" s="57"/>
      <c r="BE1151" s="57"/>
      <c r="BF1151" s="57"/>
      <c r="BG1151" s="57"/>
      <c r="BH1151" s="57"/>
      <c r="BI1151" s="57"/>
      <c r="BJ1151" s="57"/>
      <c r="BK1151" s="57"/>
      <c r="BL1151" s="57"/>
      <c r="BM1151" s="57"/>
      <c r="BN1151" s="57"/>
      <c r="BO1151" s="57"/>
      <c r="BP1151" s="57"/>
      <c r="BQ1151" s="57"/>
      <c r="BR1151" s="57"/>
      <c r="BS1151" s="57"/>
      <c r="BT1151" s="57"/>
      <c r="BU1151" s="57"/>
      <c r="BV1151" s="57"/>
      <c r="BW1151" s="57"/>
      <c r="BX1151" s="57"/>
      <c r="BY1151" s="57"/>
      <c r="BZ1151" s="57"/>
      <c r="CA1151" s="57"/>
      <c r="CB1151" s="57"/>
      <c r="CC1151" s="57"/>
      <c r="CD1151" s="57"/>
      <c r="CE1151" s="57"/>
      <c r="CF1151" s="57"/>
      <c r="CG1151" s="57"/>
      <c r="CH1151" s="57"/>
      <c r="CI1151" s="57"/>
      <c r="CJ1151" s="57"/>
      <c r="CK1151" s="57"/>
      <c r="CL1151" s="57"/>
      <c r="CM1151" s="57"/>
      <c r="CN1151" s="57"/>
      <c r="CO1151" s="57"/>
      <c r="CP1151" s="57"/>
      <c r="CQ1151" s="57"/>
      <c r="CR1151" s="57"/>
      <c r="CS1151" s="57"/>
      <c r="CT1151" s="57"/>
      <c r="CU1151" s="57"/>
      <c r="CV1151" s="57"/>
      <c r="CW1151" s="57"/>
      <c r="CX1151" s="57"/>
    </row>
    <row r="1152" spans="1:102" s="46" customFormat="1" ht="39.75" customHeight="1">
      <c r="A1152" s="83">
        <v>29</v>
      </c>
      <c r="B1152" s="83"/>
      <c r="C1152" s="91" t="s">
        <v>151</v>
      </c>
      <c r="D1152" s="5" t="s">
        <v>152</v>
      </c>
      <c r="E1152" s="4" t="s">
        <v>153</v>
      </c>
      <c r="F1152" s="92" t="s">
        <v>158</v>
      </c>
      <c r="G1152" s="92" t="s">
        <v>34</v>
      </c>
      <c r="H1152" s="84">
        <v>4504</v>
      </c>
      <c r="I1152" s="89"/>
      <c r="J1152" s="10"/>
      <c r="K1152" s="6" t="s">
        <v>156</v>
      </c>
      <c r="L1152" s="92" t="s">
        <v>159</v>
      </c>
      <c r="M1152" s="10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57"/>
      <c r="AR1152" s="57"/>
      <c r="AS1152" s="57"/>
      <c r="AT1152" s="57"/>
      <c r="AU1152" s="57"/>
      <c r="AV1152" s="57"/>
      <c r="AW1152" s="57"/>
      <c r="AX1152" s="57"/>
      <c r="AY1152" s="57"/>
      <c r="AZ1152" s="57"/>
      <c r="BA1152" s="57"/>
      <c r="BB1152" s="57"/>
      <c r="BC1152" s="57"/>
      <c r="BD1152" s="57"/>
      <c r="BE1152" s="57"/>
      <c r="BF1152" s="57"/>
      <c r="BG1152" s="57"/>
      <c r="BH1152" s="57"/>
      <c r="BI1152" s="57"/>
      <c r="BJ1152" s="57"/>
      <c r="BK1152" s="57"/>
      <c r="BL1152" s="57"/>
      <c r="BM1152" s="57"/>
      <c r="BN1152" s="57"/>
      <c r="BO1152" s="57"/>
      <c r="BP1152" s="57"/>
      <c r="BQ1152" s="57"/>
      <c r="BR1152" s="57"/>
      <c r="BS1152" s="57"/>
      <c r="BT1152" s="57"/>
      <c r="BU1152" s="57"/>
      <c r="BV1152" s="57"/>
      <c r="BW1152" s="57"/>
      <c r="BX1152" s="57"/>
      <c r="BY1152" s="57"/>
      <c r="BZ1152" s="57"/>
      <c r="CA1152" s="57"/>
      <c r="CB1152" s="57"/>
      <c r="CC1152" s="57"/>
      <c r="CD1152" s="57"/>
      <c r="CE1152" s="57"/>
      <c r="CF1152" s="57"/>
      <c r="CG1152" s="57"/>
      <c r="CH1152" s="57"/>
      <c r="CI1152" s="57"/>
      <c r="CJ1152" s="57"/>
      <c r="CK1152" s="57"/>
      <c r="CL1152" s="57"/>
      <c r="CM1152" s="57"/>
      <c r="CN1152" s="57"/>
      <c r="CO1152" s="57"/>
      <c r="CP1152" s="57"/>
      <c r="CQ1152" s="57"/>
      <c r="CR1152" s="57"/>
      <c r="CS1152" s="57"/>
      <c r="CT1152" s="57"/>
      <c r="CU1152" s="57"/>
      <c r="CV1152" s="57"/>
      <c r="CW1152" s="57"/>
      <c r="CX1152" s="57"/>
    </row>
    <row r="1153" spans="1:102" s="46" customFormat="1" ht="39.75" customHeight="1">
      <c r="A1153" s="83">
        <v>30</v>
      </c>
      <c r="B1153" s="83"/>
      <c r="C1153" s="5" t="s">
        <v>160</v>
      </c>
      <c r="D1153" s="5" t="s">
        <v>152</v>
      </c>
      <c r="E1153" s="4" t="s">
        <v>161</v>
      </c>
      <c r="F1153" s="92" t="s">
        <v>162</v>
      </c>
      <c r="G1153" s="92" t="s">
        <v>34</v>
      </c>
      <c r="H1153" s="84">
        <v>2947</v>
      </c>
      <c r="I1153" s="89"/>
      <c r="J1153" s="10"/>
      <c r="K1153" s="6" t="s">
        <v>156</v>
      </c>
      <c r="L1153" s="92" t="s">
        <v>163</v>
      </c>
      <c r="M1153" s="10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57"/>
      <c r="AR1153" s="57"/>
      <c r="AS1153" s="57"/>
      <c r="AT1153" s="57"/>
      <c r="AU1153" s="57"/>
      <c r="AV1153" s="57"/>
      <c r="AW1153" s="57"/>
      <c r="AX1153" s="57"/>
      <c r="AY1153" s="57"/>
      <c r="AZ1153" s="57"/>
      <c r="BA1153" s="57"/>
      <c r="BB1153" s="57"/>
      <c r="BC1153" s="57"/>
      <c r="BD1153" s="57"/>
      <c r="BE1153" s="57"/>
      <c r="BF1153" s="57"/>
      <c r="BG1153" s="57"/>
      <c r="BH1153" s="57"/>
      <c r="BI1153" s="57"/>
      <c r="BJ1153" s="57"/>
      <c r="BK1153" s="57"/>
      <c r="BL1153" s="57"/>
      <c r="BM1153" s="57"/>
      <c r="BN1153" s="57"/>
      <c r="BO1153" s="57"/>
      <c r="BP1153" s="57"/>
      <c r="BQ1153" s="57"/>
      <c r="BR1153" s="57"/>
      <c r="BS1153" s="57"/>
      <c r="BT1153" s="57"/>
      <c r="BU1153" s="57"/>
      <c r="BV1153" s="57"/>
      <c r="BW1153" s="57"/>
      <c r="BX1153" s="57"/>
      <c r="BY1153" s="57"/>
      <c r="BZ1153" s="57"/>
      <c r="CA1153" s="57"/>
      <c r="CB1153" s="57"/>
      <c r="CC1153" s="57"/>
      <c r="CD1153" s="57"/>
      <c r="CE1153" s="57"/>
      <c r="CF1153" s="57"/>
      <c r="CG1153" s="57"/>
      <c r="CH1153" s="57"/>
      <c r="CI1153" s="57"/>
      <c r="CJ1153" s="57"/>
      <c r="CK1153" s="57"/>
      <c r="CL1153" s="57"/>
      <c r="CM1153" s="57"/>
      <c r="CN1153" s="57"/>
      <c r="CO1153" s="57"/>
      <c r="CP1153" s="57"/>
      <c r="CQ1153" s="57"/>
      <c r="CR1153" s="57"/>
      <c r="CS1153" s="57"/>
      <c r="CT1153" s="57"/>
      <c r="CU1153" s="57"/>
      <c r="CV1153" s="57"/>
      <c r="CW1153" s="57"/>
      <c r="CX1153" s="57"/>
    </row>
    <row r="1154" spans="1:102" s="46" customFormat="1" ht="39.75" customHeight="1">
      <c r="A1154" s="83">
        <v>31</v>
      </c>
      <c r="B1154" s="83"/>
      <c r="C1154" s="5" t="s">
        <v>160</v>
      </c>
      <c r="D1154" s="5" t="s">
        <v>152</v>
      </c>
      <c r="E1154" s="4" t="s">
        <v>161</v>
      </c>
      <c r="F1154" s="92" t="s">
        <v>164</v>
      </c>
      <c r="G1154" s="92" t="s">
        <v>155</v>
      </c>
      <c r="H1154" s="84"/>
      <c r="I1154" s="89">
        <v>58952</v>
      </c>
      <c r="J1154" s="10"/>
      <c r="K1154" s="6" t="s">
        <v>156</v>
      </c>
      <c r="L1154" s="92" t="s">
        <v>165</v>
      </c>
      <c r="M1154" s="10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7"/>
      <c r="AV1154" s="57"/>
      <c r="AW1154" s="57"/>
      <c r="AX1154" s="57"/>
      <c r="AY1154" s="57"/>
      <c r="AZ1154" s="57"/>
      <c r="BA1154" s="57"/>
      <c r="BB1154" s="57"/>
      <c r="BC1154" s="57"/>
      <c r="BD1154" s="57"/>
      <c r="BE1154" s="57"/>
      <c r="BF1154" s="57"/>
      <c r="BG1154" s="57"/>
      <c r="BH1154" s="57"/>
      <c r="BI1154" s="57"/>
      <c r="BJ1154" s="57"/>
      <c r="BK1154" s="57"/>
      <c r="BL1154" s="57"/>
      <c r="BM1154" s="57"/>
      <c r="BN1154" s="57"/>
      <c r="BO1154" s="57"/>
      <c r="BP1154" s="57"/>
      <c r="BQ1154" s="57"/>
      <c r="BR1154" s="57"/>
      <c r="BS1154" s="57"/>
      <c r="BT1154" s="57"/>
      <c r="BU1154" s="57"/>
      <c r="BV1154" s="57"/>
      <c r="BW1154" s="57"/>
      <c r="BX1154" s="57"/>
      <c r="BY1154" s="57"/>
      <c r="BZ1154" s="57"/>
      <c r="CA1154" s="57"/>
      <c r="CB1154" s="57"/>
      <c r="CC1154" s="57"/>
      <c r="CD1154" s="57"/>
      <c r="CE1154" s="57"/>
      <c r="CF1154" s="57"/>
      <c r="CG1154" s="57"/>
      <c r="CH1154" s="57"/>
      <c r="CI1154" s="57"/>
      <c r="CJ1154" s="57"/>
      <c r="CK1154" s="57"/>
      <c r="CL1154" s="57"/>
      <c r="CM1154" s="57"/>
      <c r="CN1154" s="57"/>
      <c r="CO1154" s="57"/>
      <c r="CP1154" s="57"/>
      <c r="CQ1154" s="57"/>
      <c r="CR1154" s="57"/>
      <c r="CS1154" s="57"/>
      <c r="CT1154" s="57"/>
      <c r="CU1154" s="57"/>
      <c r="CV1154" s="57"/>
      <c r="CW1154" s="57"/>
      <c r="CX1154" s="57"/>
    </row>
    <row r="1155" spans="1:102" s="46" customFormat="1" ht="39.75" customHeight="1">
      <c r="A1155" s="83">
        <v>32</v>
      </c>
      <c r="B1155" s="83"/>
      <c r="C1155" s="5" t="s">
        <v>166</v>
      </c>
      <c r="D1155" s="5" t="s">
        <v>58</v>
      </c>
      <c r="E1155" s="4" t="s">
        <v>167</v>
      </c>
      <c r="F1155" s="92" t="s">
        <v>168</v>
      </c>
      <c r="G1155" s="92" t="s">
        <v>34</v>
      </c>
      <c r="H1155" s="84">
        <v>10200</v>
      </c>
      <c r="I1155" s="89"/>
      <c r="J1155" s="10"/>
      <c r="K1155" s="90">
        <v>43451</v>
      </c>
      <c r="L1155" s="93" t="s">
        <v>169</v>
      </c>
      <c r="M1155" s="94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7"/>
      <c r="AR1155" s="57"/>
      <c r="AS1155" s="57"/>
      <c r="AT1155" s="57"/>
      <c r="AU1155" s="57"/>
      <c r="AV1155" s="57"/>
      <c r="AW1155" s="57"/>
      <c r="AX1155" s="57"/>
      <c r="AY1155" s="57"/>
      <c r="AZ1155" s="57"/>
      <c r="BA1155" s="57"/>
      <c r="BB1155" s="57"/>
      <c r="BC1155" s="57"/>
      <c r="BD1155" s="57"/>
      <c r="BE1155" s="57"/>
      <c r="BF1155" s="57"/>
      <c r="BG1155" s="57"/>
      <c r="BH1155" s="57"/>
      <c r="BI1155" s="57"/>
      <c r="BJ1155" s="57"/>
      <c r="BK1155" s="57"/>
      <c r="BL1155" s="57"/>
      <c r="BM1155" s="57"/>
      <c r="BN1155" s="57"/>
      <c r="BO1155" s="57"/>
      <c r="BP1155" s="57"/>
      <c r="BQ1155" s="57"/>
      <c r="BR1155" s="57"/>
      <c r="BS1155" s="57"/>
      <c r="BT1155" s="57"/>
      <c r="BU1155" s="57"/>
      <c r="BV1155" s="57"/>
      <c r="BW1155" s="57"/>
      <c r="BX1155" s="57"/>
      <c r="BY1155" s="57"/>
      <c r="BZ1155" s="57"/>
      <c r="CA1155" s="57"/>
      <c r="CB1155" s="57"/>
      <c r="CC1155" s="57"/>
      <c r="CD1155" s="57"/>
      <c r="CE1155" s="57"/>
      <c r="CF1155" s="57"/>
      <c r="CG1155" s="57"/>
      <c r="CH1155" s="57"/>
      <c r="CI1155" s="57"/>
      <c r="CJ1155" s="57"/>
      <c r="CK1155" s="57"/>
      <c r="CL1155" s="57"/>
      <c r="CM1155" s="57"/>
      <c r="CN1155" s="57"/>
      <c r="CO1155" s="57"/>
      <c r="CP1155" s="57"/>
      <c r="CQ1155" s="57"/>
      <c r="CR1155" s="57"/>
      <c r="CS1155" s="57"/>
      <c r="CT1155" s="57"/>
      <c r="CU1155" s="57"/>
      <c r="CV1155" s="57"/>
      <c r="CW1155" s="57"/>
      <c r="CX1155" s="57"/>
    </row>
    <row r="1156" spans="1:102" s="46" customFormat="1" ht="39.75" customHeight="1">
      <c r="A1156" s="83">
        <v>33</v>
      </c>
      <c r="B1156" s="83"/>
      <c r="C1156" s="5" t="s">
        <v>170</v>
      </c>
      <c r="D1156" s="5" t="s">
        <v>64</v>
      </c>
      <c r="E1156" s="4" t="s">
        <v>171</v>
      </c>
      <c r="F1156" s="92" t="s">
        <v>172</v>
      </c>
      <c r="G1156" s="92" t="s">
        <v>34</v>
      </c>
      <c r="H1156" s="84">
        <v>10200</v>
      </c>
      <c r="I1156" s="89"/>
      <c r="J1156" s="10"/>
      <c r="K1156" s="90">
        <v>43451</v>
      </c>
      <c r="L1156" s="93" t="s">
        <v>172</v>
      </c>
      <c r="M1156" s="94"/>
      <c r="N1156" s="57"/>
      <c r="O1156" s="57"/>
      <c r="P1156" s="57"/>
      <c r="Q1156" s="5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57"/>
      <c r="AR1156" s="57"/>
      <c r="AS1156" s="57"/>
      <c r="AT1156" s="57"/>
      <c r="AU1156" s="57"/>
      <c r="AV1156" s="57"/>
      <c r="AW1156" s="57"/>
      <c r="AX1156" s="57"/>
      <c r="AY1156" s="57"/>
      <c r="AZ1156" s="57"/>
      <c r="BA1156" s="57"/>
      <c r="BB1156" s="57"/>
      <c r="BC1156" s="57"/>
      <c r="BD1156" s="57"/>
      <c r="BE1156" s="57"/>
      <c r="BF1156" s="57"/>
      <c r="BG1156" s="57"/>
      <c r="BH1156" s="57"/>
      <c r="BI1156" s="57"/>
      <c r="BJ1156" s="57"/>
      <c r="BK1156" s="57"/>
      <c r="BL1156" s="57"/>
      <c r="BM1156" s="57"/>
      <c r="BN1156" s="57"/>
      <c r="BO1156" s="57"/>
      <c r="BP1156" s="57"/>
      <c r="BQ1156" s="57"/>
      <c r="BR1156" s="57"/>
      <c r="BS1156" s="57"/>
      <c r="BT1156" s="57"/>
      <c r="BU1156" s="57"/>
      <c r="BV1156" s="57"/>
      <c r="BW1156" s="57"/>
      <c r="BX1156" s="57"/>
      <c r="BY1156" s="57"/>
      <c r="BZ1156" s="57"/>
      <c r="CA1156" s="57"/>
      <c r="CB1156" s="57"/>
      <c r="CC1156" s="57"/>
      <c r="CD1156" s="57"/>
      <c r="CE1156" s="57"/>
      <c r="CF1156" s="57"/>
      <c r="CG1156" s="57"/>
      <c r="CH1156" s="57"/>
      <c r="CI1156" s="57"/>
      <c r="CJ1156" s="57"/>
      <c r="CK1156" s="57"/>
      <c r="CL1156" s="57"/>
      <c r="CM1156" s="57"/>
      <c r="CN1156" s="57"/>
      <c r="CO1156" s="57"/>
      <c r="CP1156" s="57"/>
      <c r="CQ1156" s="57"/>
      <c r="CR1156" s="57"/>
      <c r="CS1156" s="57"/>
      <c r="CT1156" s="57"/>
      <c r="CU1156" s="57"/>
      <c r="CV1156" s="57"/>
      <c r="CW1156" s="57"/>
      <c r="CX1156" s="57"/>
    </row>
    <row r="1157" spans="1:102" s="46" customFormat="1" ht="39.75" customHeight="1">
      <c r="A1157" s="83">
        <v>34</v>
      </c>
      <c r="B1157" s="83"/>
      <c r="C1157" s="5" t="s">
        <v>173</v>
      </c>
      <c r="D1157" s="5" t="s">
        <v>174</v>
      </c>
      <c r="E1157" s="4" t="s">
        <v>175</v>
      </c>
      <c r="F1157" s="92" t="s">
        <v>176</v>
      </c>
      <c r="G1157" s="92" t="s">
        <v>34</v>
      </c>
      <c r="H1157" s="84">
        <v>7200</v>
      </c>
      <c r="I1157" s="89"/>
      <c r="J1157" s="10"/>
      <c r="K1157" s="6" t="s">
        <v>177</v>
      </c>
      <c r="L1157" s="95" t="s">
        <v>178</v>
      </c>
      <c r="M1157" s="96"/>
      <c r="N1157" s="57"/>
      <c r="O1157" s="57"/>
      <c r="P1157" s="57"/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7"/>
      <c r="AR1157" s="57"/>
      <c r="AS1157" s="57"/>
      <c r="AT1157" s="57"/>
      <c r="AU1157" s="57"/>
      <c r="AV1157" s="57"/>
      <c r="AW1157" s="57"/>
      <c r="AX1157" s="57"/>
      <c r="AY1157" s="57"/>
      <c r="AZ1157" s="57"/>
      <c r="BA1157" s="57"/>
      <c r="BB1157" s="57"/>
      <c r="BC1157" s="57"/>
      <c r="BD1157" s="57"/>
      <c r="BE1157" s="57"/>
      <c r="BF1157" s="57"/>
      <c r="BG1157" s="57"/>
      <c r="BH1157" s="57"/>
      <c r="BI1157" s="57"/>
      <c r="BJ1157" s="57"/>
      <c r="BK1157" s="57"/>
      <c r="BL1157" s="57"/>
      <c r="BM1157" s="57"/>
      <c r="BN1157" s="57"/>
      <c r="BO1157" s="57"/>
      <c r="BP1157" s="57"/>
      <c r="BQ1157" s="57"/>
      <c r="BR1157" s="57"/>
      <c r="BS1157" s="57"/>
      <c r="BT1157" s="57"/>
      <c r="BU1157" s="57"/>
      <c r="BV1157" s="57"/>
      <c r="BW1157" s="57"/>
      <c r="BX1157" s="57"/>
      <c r="BY1157" s="57"/>
      <c r="BZ1157" s="57"/>
      <c r="CA1157" s="57"/>
      <c r="CB1157" s="57"/>
      <c r="CC1157" s="57"/>
      <c r="CD1157" s="57"/>
      <c r="CE1157" s="57"/>
      <c r="CF1157" s="57"/>
      <c r="CG1157" s="57"/>
      <c r="CH1157" s="57"/>
      <c r="CI1157" s="57"/>
      <c r="CJ1157" s="57"/>
      <c r="CK1157" s="57"/>
      <c r="CL1157" s="57"/>
      <c r="CM1157" s="57"/>
      <c r="CN1157" s="57"/>
      <c r="CO1157" s="57"/>
      <c r="CP1157" s="57"/>
      <c r="CQ1157" s="57"/>
      <c r="CR1157" s="57"/>
      <c r="CS1157" s="57"/>
      <c r="CT1157" s="57"/>
      <c r="CU1157" s="57"/>
      <c r="CV1157" s="57"/>
      <c r="CW1157" s="57"/>
      <c r="CX1157" s="57"/>
    </row>
    <row r="1158" spans="1:102" s="46" customFormat="1" ht="39.75" customHeight="1">
      <c r="A1158" s="83">
        <v>35</v>
      </c>
      <c r="B1158" s="83"/>
      <c r="C1158" s="5" t="s">
        <v>179</v>
      </c>
      <c r="D1158" s="5" t="s">
        <v>31</v>
      </c>
      <c r="E1158" s="4" t="s">
        <v>180</v>
      </c>
      <c r="F1158" s="92" t="s">
        <v>181</v>
      </c>
      <c r="G1158" s="92" t="s">
        <v>34</v>
      </c>
      <c r="H1158" s="84">
        <v>10200</v>
      </c>
      <c r="I1158" s="89"/>
      <c r="J1158" s="10"/>
      <c r="K1158" s="6" t="s">
        <v>182</v>
      </c>
      <c r="L1158" s="93" t="s">
        <v>183</v>
      </c>
      <c r="M1158" s="97"/>
      <c r="N1158" s="57"/>
      <c r="O1158" s="57"/>
      <c r="P1158" s="57"/>
      <c r="Q1158" s="57"/>
      <c r="R1158" s="57"/>
      <c r="S1158" s="57"/>
      <c r="T1158" s="57"/>
      <c r="U1158" s="57"/>
      <c r="V1158" s="57"/>
      <c r="W1158" s="57"/>
      <c r="X1158" s="57"/>
      <c r="Y1158" s="57"/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7"/>
      <c r="AK1158" s="57"/>
      <c r="AL1158" s="57"/>
      <c r="AM1158" s="57"/>
      <c r="AN1158" s="57"/>
      <c r="AO1158" s="57"/>
      <c r="AP1158" s="57"/>
      <c r="AQ1158" s="57"/>
      <c r="AR1158" s="57"/>
      <c r="AS1158" s="57"/>
      <c r="AT1158" s="57"/>
      <c r="AU1158" s="57"/>
      <c r="AV1158" s="57"/>
      <c r="AW1158" s="57"/>
      <c r="AX1158" s="57"/>
      <c r="AY1158" s="57"/>
      <c r="AZ1158" s="57"/>
      <c r="BA1158" s="57"/>
      <c r="BB1158" s="57"/>
      <c r="BC1158" s="57"/>
      <c r="BD1158" s="57"/>
      <c r="BE1158" s="57"/>
      <c r="BF1158" s="57"/>
      <c r="BG1158" s="57"/>
      <c r="BH1158" s="57"/>
      <c r="BI1158" s="57"/>
      <c r="BJ1158" s="57"/>
      <c r="BK1158" s="57"/>
      <c r="BL1158" s="57"/>
      <c r="BM1158" s="57"/>
      <c r="BN1158" s="57"/>
      <c r="BO1158" s="57"/>
      <c r="BP1158" s="57"/>
      <c r="BQ1158" s="57"/>
      <c r="BR1158" s="57"/>
      <c r="BS1158" s="57"/>
      <c r="BT1158" s="57"/>
      <c r="BU1158" s="57"/>
      <c r="BV1158" s="57"/>
      <c r="BW1158" s="57"/>
      <c r="BX1158" s="57"/>
      <c r="BY1158" s="57"/>
      <c r="BZ1158" s="57"/>
      <c r="CA1158" s="57"/>
      <c r="CB1158" s="57"/>
      <c r="CC1158" s="57"/>
      <c r="CD1158" s="57"/>
      <c r="CE1158" s="57"/>
      <c r="CF1158" s="57"/>
      <c r="CG1158" s="57"/>
      <c r="CH1158" s="57"/>
      <c r="CI1158" s="57"/>
      <c r="CJ1158" s="57"/>
      <c r="CK1158" s="57"/>
      <c r="CL1158" s="57"/>
      <c r="CM1158" s="57"/>
      <c r="CN1158" s="57"/>
      <c r="CO1158" s="57"/>
      <c r="CP1158" s="57"/>
      <c r="CQ1158" s="57"/>
      <c r="CR1158" s="57"/>
      <c r="CS1158" s="57"/>
      <c r="CT1158" s="57"/>
      <c r="CU1158" s="57"/>
      <c r="CV1158" s="57"/>
      <c r="CW1158" s="57"/>
      <c r="CX1158" s="57"/>
    </row>
    <row r="1159" spans="1:102" s="46" customFormat="1" ht="39.75" customHeight="1">
      <c r="A1159" s="83">
        <v>36</v>
      </c>
      <c r="B1159" s="83"/>
      <c r="C1159" s="5" t="s">
        <v>184</v>
      </c>
      <c r="D1159" s="5" t="s">
        <v>64</v>
      </c>
      <c r="E1159" s="4" t="s">
        <v>185</v>
      </c>
      <c r="F1159" s="92" t="s">
        <v>186</v>
      </c>
      <c r="G1159" s="92" t="s">
        <v>34</v>
      </c>
      <c r="H1159" s="84">
        <v>10200</v>
      </c>
      <c r="I1159" s="89"/>
      <c r="J1159" s="10"/>
      <c r="K1159" s="6" t="s">
        <v>187</v>
      </c>
      <c r="L1159" s="95" t="s">
        <v>188</v>
      </c>
      <c r="M1159" s="96"/>
      <c r="N1159" s="57"/>
      <c r="O1159" s="57"/>
      <c r="P1159" s="57"/>
      <c r="Q1159" s="57"/>
      <c r="R1159" s="57"/>
      <c r="S1159" s="57"/>
      <c r="T1159" s="57"/>
      <c r="U1159" s="57"/>
      <c r="V1159" s="57"/>
      <c r="W1159" s="57"/>
      <c r="X1159" s="57"/>
      <c r="Y1159" s="57"/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7"/>
      <c r="AK1159" s="57"/>
      <c r="AL1159" s="57"/>
      <c r="AM1159" s="57"/>
      <c r="AN1159" s="57"/>
      <c r="AO1159" s="57"/>
      <c r="AP1159" s="57"/>
      <c r="AQ1159" s="57"/>
      <c r="AR1159" s="57"/>
      <c r="AS1159" s="57"/>
      <c r="AT1159" s="57"/>
      <c r="AU1159" s="57"/>
      <c r="AV1159" s="57"/>
      <c r="AW1159" s="57"/>
      <c r="AX1159" s="57"/>
      <c r="AY1159" s="57"/>
      <c r="AZ1159" s="57"/>
      <c r="BA1159" s="57"/>
      <c r="BB1159" s="57"/>
      <c r="BC1159" s="57"/>
      <c r="BD1159" s="57"/>
      <c r="BE1159" s="57"/>
      <c r="BF1159" s="57"/>
      <c r="BG1159" s="57"/>
      <c r="BH1159" s="57"/>
      <c r="BI1159" s="57"/>
      <c r="BJ1159" s="57"/>
      <c r="BK1159" s="57"/>
      <c r="BL1159" s="57"/>
      <c r="BM1159" s="57"/>
      <c r="BN1159" s="57"/>
      <c r="BO1159" s="57"/>
      <c r="BP1159" s="57"/>
      <c r="BQ1159" s="57"/>
      <c r="BR1159" s="57"/>
      <c r="BS1159" s="57"/>
      <c r="BT1159" s="57"/>
      <c r="BU1159" s="57"/>
      <c r="BV1159" s="57"/>
      <c r="BW1159" s="57"/>
      <c r="BX1159" s="57"/>
      <c r="BY1159" s="57"/>
      <c r="BZ1159" s="57"/>
      <c r="CA1159" s="57"/>
      <c r="CB1159" s="57"/>
      <c r="CC1159" s="57"/>
      <c r="CD1159" s="57"/>
      <c r="CE1159" s="57"/>
      <c r="CF1159" s="57"/>
      <c r="CG1159" s="57"/>
      <c r="CH1159" s="57"/>
      <c r="CI1159" s="57"/>
      <c r="CJ1159" s="57"/>
      <c r="CK1159" s="57"/>
      <c r="CL1159" s="57"/>
      <c r="CM1159" s="57"/>
      <c r="CN1159" s="57"/>
      <c r="CO1159" s="57"/>
      <c r="CP1159" s="57"/>
      <c r="CQ1159" s="57"/>
      <c r="CR1159" s="57"/>
      <c r="CS1159" s="57"/>
      <c r="CT1159" s="57"/>
      <c r="CU1159" s="57"/>
      <c r="CV1159" s="57"/>
      <c r="CW1159" s="57"/>
      <c r="CX1159" s="57"/>
    </row>
    <row r="1160" spans="1:102" s="46" customFormat="1" ht="39.75" customHeight="1">
      <c r="A1160" s="83">
        <v>37</v>
      </c>
      <c r="B1160" s="83"/>
      <c r="C1160" s="5" t="s">
        <v>189</v>
      </c>
      <c r="D1160" s="5" t="s">
        <v>152</v>
      </c>
      <c r="E1160" s="4" t="s">
        <v>190</v>
      </c>
      <c r="F1160" s="92" t="s">
        <v>191</v>
      </c>
      <c r="G1160" s="92" t="s">
        <v>34</v>
      </c>
      <c r="H1160" s="84">
        <v>3200</v>
      </c>
      <c r="I1160" s="89"/>
      <c r="J1160" s="10"/>
      <c r="K1160" s="6" t="s">
        <v>156</v>
      </c>
      <c r="L1160" s="92" t="s">
        <v>192</v>
      </c>
      <c r="M1160" s="10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57"/>
      <c r="AR1160" s="57"/>
      <c r="AS1160" s="57"/>
      <c r="AT1160" s="57"/>
      <c r="AU1160" s="57"/>
      <c r="AV1160" s="57"/>
      <c r="AW1160" s="57"/>
      <c r="AX1160" s="57"/>
      <c r="AY1160" s="57"/>
      <c r="AZ1160" s="57"/>
      <c r="BA1160" s="57"/>
      <c r="BB1160" s="57"/>
      <c r="BC1160" s="57"/>
      <c r="BD1160" s="57"/>
      <c r="BE1160" s="57"/>
      <c r="BF1160" s="57"/>
      <c r="BG1160" s="57"/>
      <c r="BH1160" s="57"/>
      <c r="BI1160" s="57"/>
      <c r="BJ1160" s="57"/>
      <c r="BK1160" s="57"/>
      <c r="BL1160" s="57"/>
      <c r="BM1160" s="57"/>
      <c r="BN1160" s="57"/>
      <c r="BO1160" s="57"/>
      <c r="BP1160" s="57"/>
      <c r="BQ1160" s="57"/>
      <c r="BR1160" s="57"/>
      <c r="BS1160" s="57"/>
      <c r="BT1160" s="57"/>
      <c r="BU1160" s="57"/>
      <c r="BV1160" s="57"/>
      <c r="BW1160" s="57"/>
      <c r="BX1160" s="57"/>
      <c r="BY1160" s="57"/>
      <c r="BZ1160" s="57"/>
      <c r="CA1160" s="57"/>
      <c r="CB1160" s="57"/>
      <c r="CC1160" s="57"/>
      <c r="CD1160" s="57"/>
      <c r="CE1160" s="57"/>
      <c r="CF1160" s="57"/>
      <c r="CG1160" s="57"/>
      <c r="CH1160" s="57"/>
      <c r="CI1160" s="57"/>
      <c r="CJ1160" s="57"/>
      <c r="CK1160" s="57"/>
      <c r="CL1160" s="57"/>
      <c r="CM1160" s="57"/>
      <c r="CN1160" s="57"/>
      <c r="CO1160" s="57"/>
      <c r="CP1160" s="57"/>
      <c r="CQ1160" s="57"/>
      <c r="CR1160" s="57"/>
      <c r="CS1160" s="57"/>
      <c r="CT1160" s="57"/>
      <c r="CU1160" s="57"/>
      <c r="CV1160" s="57"/>
      <c r="CW1160" s="57"/>
      <c r="CX1160" s="57"/>
    </row>
    <row r="1161" spans="1:102" s="46" customFormat="1" ht="39.75" customHeight="1">
      <c r="A1161" s="83">
        <v>38</v>
      </c>
      <c r="B1161" s="83"/>
      <c r="C1161" s="5" t="s">
        <v>193</v>
      </c>
      <c r="D1161" s="5" t="s">
        <v>152</v>
      </c>
      <c r="E1161" s="4" t="s">
        <v>194</v>
      </c>
      <c r="F1161" s="92" t="s">
        <v>195</v>
      </c>
      <c r="G1161" s="92" t="s">
        <v>34</v>
      </c>
      <c r="H1161" s="84">
        <v>794</v>
      </c>
      <c r="I1161" s="89"/>
      <c r="J1161" s="10"/>
      <c r="K1161" s="6" t="s">
        <v>156</v>
      </c>
      <c r="L1161" s="92" t="s">
        <v>196</v>
      </c>
      <c r="M1161" s="10"/>
      <c r="N1161" s="57"/>
      <c r="O1161" s="57"/>
      <c r="P1161" s="57"/>
      <c r="Q1161" s="57"/>
      <c r="R1161" s="57"/>
      <c r="S1161" s="57"/>
      <c r="T1161" s="57"/>
      <c r="U1161" s="57"/>
      <c r="V1161" s="57"/>
      <c r="W1161" s="57"/>
      <c r="X1161" s="57"/>
      <c r="Y1161" s="57"/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7"/>
      <c r="AK1161" s="57"/>
      <c r="AL1161" s="57"/>
      <c r="AM1161" s="57"/>
      <c r="AN1161" s="57"/>
      <c r="AO1161" s="57"/>
      <c r="AP1161" s="57"/>
      <c r="AQ1161" s="57"/>
      <c r="AR1161" s="57"/>
      <c r="AS1161" s="57"/>
      <c r="AT1161" s="57"/>
      <c r="AU1161" s="57"/>
      <c r="AV1161" s="57"/>
      <c r="AW1161" s="57"/>
      <c r="AX1161" s="57"/>
      <c r="AY1161" s="57"/>
      <c r="AZ1161" s="57"/>
      <c r="BA1161" s="57"/>
      <c r="BB1161" s="57"/>
      <c r="BC1161" s="57"/>
      <c r="BD1161" s="57"/>
      <c r="BE1161" s="57"/>
      <c r="BF1161" s="57"/>
      <c r="BG1161" s="57"/>
      <c r="BH1161" s="57"/>
      <c r="BI1161" s="57"/>
      <c r="BJ1161" s="57"/>
      <c r="BK1161" s="57"/>
      <c r="BL1161" s="57"/>
      <c r="BM1161" s="57"/>
      <c r="BN1161" s="57"/>
      <c r="BO1161" s="57"/>
      <c r="BP1161" s="57"/>
      <c r="BQ1161" s="57"/>
      <c r="BR1161" s="57"/>
      <c r="BS1161" s="57"/>
      <c r="BT1161" s="57"/>
      <c r="BU1161" s="57"/>
      <c r="BV1161" s="57"/>
      <c r="BW1161" s="57"/>
      <c r="BX1161" s="57"/>
      <c r="BY1161" s="57"/>
      <c r="BZ1161" s="57"/>
      <c r="CA1161" s="57"/>
      <c r="CB1161" s="57"/>
      <c r="CC1161" s="57"/>
      <c r="CD1161" s="57"/>
      <c r="CE1161" s="57"/>
      <c r="CF1161" s="57"/>
      <c r="CG1161" s="57"/>
      <c r="CH1161" s="57"/>
      <c r="CI1161" s="57"/>
      <c r="CJ1161" s="57"/>
      <c r="CK1161" s="57"/>
      <c r="CL1161" s="57"/>
      <c r="CM1161" s="57"/>
      <c r="CN1161" s="57"/>
      <c r="CO1161" s="57"/>
      <c r="CP1161" s="57"/>
      <c r="CQ1161" s="57"/>
      <c r="CR1161" s="57"/>
      <c r="CS1161" s="57"/>
      <c r="CT1161" s="57"/>
      <c r="CU1161" s="57"/>
      <c r="CV1161" s="57"/>
      <c r="CW1161" s="57"/>
      <c r="CX1161" s="57"/>
    </row>
    <row r="1162" spans="1:102" s="6" customFormat="1" ht="39.75" customHeight="1">
      <c r="A1162" s="83">
        <v>39</v>
      </c>
      <c r="B1162" s="83"/>
      <c r="C1162" s="6" t="s">
        <v>197</v>
      </c>
      <c r="D1162" s="6" t="s">
        <v>152</v>
      </c>
      <c r="E1162" s="6" t="s">
        <v>198</v>
      </c>
      <c r="F1162" s="6" t="s">
        <v>199</v>
      </c>
      <c r="G1162" s="84" t="s">
        <v>34</v>
      </c>
      <c r="H1162" s="84">
        <v>3009</v>
      </c>
      <c r="I1162" s="13"/>
      <c r="K1162" s="6" t="s">
        <v>200</v>
      </c>
      <c r="L1162" s="6" t="s">
        <v>201</v>
      </c>
      <c r="N1162" s="57"/>
      <c r="O1162" s="57"/>
      <c r="P1162" s="57"/>
      <c r="Q1162" s="57"/>
      <c r="R1162" s="57"/>
      <c r="S1162" s="57"/>
      <c r="T1162" s="57"/>
      <c r="U1162" s="57"/>
      <c r="V1162" s="57"/>
      <c r="W1162" s="57"/>
      <c r="X1162" s="57"/>
      <c r="Y1162" s="57"/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7"/>
      <c r="AK1162" s="57"/>
      <c r="AL1162" s="57"/>
      <c r="AM1162" s="57"/>
      <c r="AN1162" s="57"/>
      <c r="AO1162" s="57"/>
      <c r="AP1162" s="57"/>
      <c r="AQ1162" s="57"/>
      <c r="AR1162" s="57"/>
      <c r="AS1162" s="57"/>
      <c r="AT1162" s="57"/>
      <c r="AU1162" s="57"/>
      <c r="AV1162" s="57"/>
      <c r="AW1162" s="57"/>
      <c r="AX1162" s="57"/>
      <c r="AY1162" s="57"/>
      <c r="AZ1162" s="57"/>
      <c r="BA1162" s="57"/>
      <c r="BB1162" s="57"/>
      <c r="BC1162" s="57"/>
      <c r="BD1162" s="57"/>
      <c r="BE1162" s="57"/>
      <c r="BF1162" s="57"/>
      <c r="BG1162" s="57"/>
      <c r="BH1162" s="57"/>
      <c r="BI1162" s="57"/>
      <c r="BJ1162" s="57"/>
      <c r="BK1162" s="57"/>
      <c r="BL1162" s="57"/>
      <c r="BM1162" s="57"/>
      <c r="BN1162" s="57"/>
      <c r="BO1162" s="57"/>
      <c r="BP1162" s="57"/>
      <c r="BQ1162" s="57"/>
      <c r="BR1162" s="57"/>
      <c r="BS1162" s="57"/>
      <c r="BT1162" s="57"/>
      <c r="BU1162" s="57"/>
      <c r="BV1162" s="57"/>
      <c r="BW1162" s="57"/>
      <c r="BX1162" s="57"/>
      <c r="BY1162" s="57"/>
      <c r="BZ1162" s="57"/>
      <c r="CA1162" s="57"/>
      <c r="CB1162" s="57"/>
      <c r="CC1162" s="57"/>
      <c r="CD1162" s="57"/>
      <c r="CE1162" s="57"/>
      <c r="CF1162" s="57"/>
      <c r="CG1162" s="57"/>
      <c r="CH1162" s="57"/>
      <c r="CI1162" s="57"/>
      <c r="CJ1162" s="57"/>
      <c r="CK1162" s="57"/>
      <c r="CL1162" s="57"/>
      <c r="CM1162" s="57"/>
      <c r="CN1162" s="57"/>
      <c r="CO1162" s="57"/>
      <c r="CP1162" s="57"/>
      <c r="CQ1162" s="57"/>
      <c r="CR1162" s="57"/>
      <c r="CS1162" s="57"/>
      <c r="CT1162" s="57"/>
      <c r="CU1162" s="57"/>
      <c r="CV1162" s="57"/>
      <c r="CW1162" s="57"/>
      <c r="CX1162" s="57"/>
    </row>
    <row r="1163" spans="1:102" s="46" customFormat="1" ht="37.5" customHeight="1">
      <c r="A1163" s="83">
        <v>40</v>
      </c>
      <c r="B1163" s="83"/>
      <c r="C1163" s="5" t="s">
        <v>202</v>
      </c>
      <c r="D1163" s="5" t="s">
        <v>152</v>
      </c>
      <c r="E1163" s="5" t="s">
        <v>203</v>
      </c>
      <c r="F1163" s="5" t="s">
        <v>204</v>
      </c>
      <c r="G1163" s="24" t="s">
        <v>34</v>
      </c>
      <c r="H1163" s="84">
        <v>500</v>
      </c>
      <c r="I1163" s="13"/>
      <c r="J1163" s="6"/>
      <c r="K1163" s="90" t="s">
        <v>205</v>
      </c>
      <c r="L1163" s="84" t="s">
        <v>206</v>
      </c>
      <c r="M1163" s="6"/>
      <c r="N1163" s="57"/>
      <c r="O1163" s="57"/>
      <c r="P1163" s="57"/>
      <c r="Q1163" s="57"/>
      <c r="R1163" s="57"/>
      <c r="S1163" s="57"/>
      <c r="T1163" s="57"/>
      <c r="U1163" s="57"/>
      <c r="V1163" s="57"/>
      <c r="W1163" s="57"/>
      <c r="X1163" s="57"/>
      <c r="Y1163" s="57"/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7"/>
      <c r="AK1163" s="57"/>
      <c r="AL1163" s="57"/>
      <c r="AM1163" s="57"/>
      <c r="AN1163" s="57"/>
      <c r="AO1163" s="57"/>
      <c r="AP1163" s="57"/>
      <c r="AQ1163" s="57"/>
      <c r="AR1163" s="57"/>
      <c r="AS1163" s="57"/>
      <c r="AT1163" s="57"/>
      <c r="AU1163" s="57"/>
      <c r="AV1163" s="57"/>
      <c r="AW1163" s="57"/>
      <c r="AX1163" s="57"/>
      <c r="AY1163" s="57"/>
      <c r="AZ1163" s="57"/>
      <c r="BA1163" s="57"/>
      <c r="BB1163" s="57"/>
      <c r="BC1163" s="57"/>
      <c r="BD1163" s="57"/>
      <c r="BE1163" s="57"/>
      <c r="BF1163" s="57"/>
      <c r="BG1163" s="57"/>
      <c r="BH1163" s="57"/>
      <c r="BI1163" s="57"/>
      <c r="BJ1163" s="57"/>
      <c r="BK1163" s="57"/>
      <c r="BL1163" s="57"/>
      <c r="BM1163" s="57"/>
      <c r="BN1163" s="57"/>
      <c r="BO1163" s="57"/>
      <c r="BP1163" s="57"/>
      <c r="BQ1163" s="57"/>
      <c r="BR1163" s="57"/>
      <c r="BS1163" s="57"/>
      <c r="BT1163" s="57"/>
      <c r="BU1163" s="57"/>
      <c r="BV1163" s="57"/>
      <c r="BW1163" s="57"/>
      <c r="BX1163" s="57"/>
      <c r="BY1163" s="57"/>
      <c r="BZ1163" s="57"/>
      <c r="CA1163" s="57"/>
      <c r="CB1163" s="57"/>
      <c r="CC1163" s="57"/>
      <c r="CD1163" s="57"/>
      <c r="CE1163" s="57"/>
      <c r="CF1163" s="57"/>
      <c r="CG1163" s="57"/>
      <c r="CH1163" s="57"/>
      <c r="CI1163" s="57"/>
      <c r="CJ1163" s="57"/>
      <c r="CK1163" s="57"/>
      <c r="CL1163" s="57"/>
      <c r="CM1163" s="57"/>
      <c r="CN1163" s="57"/>
      <c r="CO1163" s="57"/>
      <c r="CP1163" s="57"/>
      <c r="CQ1163" s="57"/>
      <c r="CR1163" s="57"/>
      <c r="CS1163" s="57"/>
      <c r="CT1163" s="57"/>
      <c r="CU1163" s="57"/>
      <c r="CV1163" s="57"/>
      <c r="CW1163" s="57"/>
      <c r="CX1163" s="57"/>
    </row>
    <row r="1164" spans="1:102" s="46" customFormat="1" ht="37.5" customHeight="1">
      <c r="A1164" s="83">
        <v>41</v>
      </c>
      <c r="B1164" s="83"/>
      <c r="C1164" s="5" t="s">
        <v>207</v>
      </c>
      <c r="D1164" s="5" t="s">
        <v>44</v>
      </c>
      <c r="E1164" s="5" t="s">
        <v>208</v>
      </c>
      <c r="F1164" s="5" t="s">
        <v>209</v>
      </c>
      <c r="G1164" s="24" t="s">
        <v>34</v>
      </c>
      <c r="H1164" s="84">
        <v>5</v>
      </c>
      <c r="I1164" s="13"/>
      <c r="J1164" s="6"/>
      <c r="K1164" s="90" t="s">
        <v>210</v>
      </c>
      <c r="L1164" s="84" t="s">
        <v>211</v>
      </c>
      <c r="M1164" s="6"/>
      <c r="N1164" s="57"/>
      <c r="O1164" s="57"/>
      <c r="P1164" s="57"/>
      <c r="Q1164" s="5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  <c r="AB1164" s="57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7"/>
      <c r="AV1164" s="57"/>
      <c r="AW1164" s="57"/>
      <c r="AX1164" s="57"/>
      <c r="AY1164" s="57"/>
      <c r="AZ1164" s="57"/>
      <c r="BA1164" s="57"/>
      <c r="BB1164" s="57"/>
      <c r="BC1164" s="57"/>
      <c r="BD1164" s="57"/>
      <c r="BE1164" s="57"/>
      <c r="BF1164" s="57"/>
      <c r="BG1164" s="57"/>
      <c r="BH1164" s="57"/>
      <c r="BI1164" s="57"/>
      <c r="BJ1164" s="57"/>
      <c r="BK1164" s="57"/>
      <c r="BL1164" s="57"/>
      <c r="BM1164" s="57"/>
      <c r="BN1164" s="57"/>
      <c r="BO1164" s="57"/>
      <c r="BP1164" s="57"/>
      <c r="BQ1164" s="57"/>
      <c r="BR1164" s="57"/>
      <c r="BS1164" s="57"/>
      <c r="BT1164" s="57"/>
      <c r="BU1164" s="57"/>
      <c r="BV1164" s="57"/>
      <c r="BW1164" s="57"/>
      <c r="BX1164" s="57"/>
      <c r="BY1164" s="57"/>
      <c r="BZ1164" s="57"/>
      <c r="CA1164" s="57"/>
      <c r="CB1164" s="57"/>
      <c r="CC1164" s="57"/>
      <c r="CD1164" s="57"/>
      <c r="CE1164" s="57"/>
      <c r="CF1164" s="57"/>
      <c r="CG1164" s="57"/>
      <c r="CH1164" s="57"/>
      <c r="CI1164" s="57"/>
      <c r="CJ1164" s="57"/>
      <c r="CK1164" s="57"/>
      <c r="CL1164" s="57"/>
      <c r="CM1164" s="57"/>
      <c r="CN1164" s="57"/>
      <c r="CO1164" s="57"/>
      <c r="CP1164" s="57"/>
      <c r="CQ1164" s="57"/>
      <c r="CR1164" s="57"/>
      <c r="CS1164" s="57"/>
      <c r="CT1164" s="57"/>
      <c r="CU1164" s="57"/>
      <c r="CV1164" s="57"/>
      <c r="CW1164" s="57"/>
      <c r="CX1164" s="57"/>
    </row>
    <row r="1165" spans="1:102" s="46" customFormat="1" ht="37.5" customHeight="1">
      <c r="A1165" s="83"/>
      <c r="B1165" s="83"/>
      <c r="C1165" s="5"/>
      <c r="D1165" s="5"/>
      <c r="E1165" s="5"/>
      <c r="F1165" s="5"/>
      <c r="G1165" s="24"/>
      <c r="H1165" s="84"/>
      <c r="I1165" s="13"/>
      <c r="J1165" s="13"/>
      <c r="K1165" s="90"/>
      <c r="L1165" s="84"/>
      <c r="M1165" s="6"/>
      <c r="N1165" s="57"/>
      <c r="O1165" s="57"/>
      <c r="P1165" s="57"/>
      <c r="Q1165" s="57"/>
      <c r="R1165" s="57"/>
      <c r="S1165" s="57"/>
      <c r="T1165" s="57"/>
      <c r="U1165" s="57"/>
      <c r="V1165" s="57"/>
      <c r="W1165" s="57"/>
      <c r="X1165" s="57"/>
      <c r="Y1165" s="57"/>
      <c r="Z1165" s="57"/>
      <c r="AA1165" s="57"/>
      <c r="AB1165" s="57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7"/>
      <c r="AV1165" s="57"/>
      <c r="AW1165" s="57"/>
      <c r="AX1165" s="57"/>
      <c r="AY1165" s="57"/>
      <c r="AZ1165" s="57"/>
      <c r="BA1165" s="57"/>
      <c r="BB1165" s="57"/>
      <c r="BC1165" s="57"/>
      <c r="BD1165" s="57"/>
      <c r="BE1165" s="57"/>
      <c r="BF1165" s="57"/>
      <c r="BG1165" s="57"/>
      <c r="BH1165" s="57"/>
      <c r="BI1165" s="57"/>
      <c r="BJ1165" s="57"/>
      <c r="BK1165" s="57"/>
      <c r="BL1165" s="57"/>
      <c r="BM1165" s="57"/>
      <c r="BN1165" s="57"/>
      <c r="BO1165" s="57"/>
      <c r="BP1165" s="57"/>
      <c r="BQ1165" s="57"/>
      <c r="BR1165" s="57"/>
      <c r="BS1165" s="57"/>
      <c r="BT1165" s="57"/>
      <c r="BU1165" s="57"/>
      <c r="BV1165" s="57"/>
      <c r="BW1165" s="57"/>
      <c r="BX1165" s="57"/>
      <c r="BY1165" s="57"/>
      <c r="BZ1165" s="57"/>
      <c r="CA1165" s="57"/>
      <c r="CB1165" s="57"/>
      <c r="CC1165" s="57"/>
      <c r="CD1165" s="57"/>
      <c r="CE1165" s="57"/>
      <c r="CF1165" s="57"/>
      <c r="CG1165" s="57"/>
      <c r="CH1165" s="57"/>
      <c r="CI1165" s="57"/>
      <c r="CJ1165" s="57"/>
      <c r="CK1165" s="57"/>
      <c r="CL1165" s="57"/>
      <c r="CM1165" s="57"/>
      <c r="CN1165" s="57"/>
      <c r="CO1165" s="57"/>
      <c r="CP1165" s="57"/>
      <c r="CQ1165" s="57"/>
      <c r="CR1165" s="57"/>
      <c r="CS1165" s="57"/>
      <c r="CT1165" s="57"/>
      <c r="CU1165" s="57"/>
      <c r="CV1165" s="57"/>
      <c r="CW1165" s="57"/>
      <c r="CX1165" s="57"/>
    </row>
    <row r="1166" spans="1:102" s="46" customFormat="1" ht="37.5" customHeight="1">
      <c r="A1166" s="83"/>
      <c r="B1166" s="83"/>
      <c r="C1166" s="5"/>
      <c r="D1166" s="5"/>
      <c r="E1166" s="5"/>
      <c r="F1166" s="5"/>
      <c r="G1166" s="24"/>
      <c r="H1166" s="84"/>
      <c r="I1166" s="13"/>
      <c r="J1166" s="6"/>
      <c r="K1166" s="90"/>
      <c r="L1166" s="84"/>
      <c r="M1166" s="6"/>
      <c r="N1166" s="57"/>
      <c r="O1166" s="57"/>
      <c r="P1166" s="57"/>
      <c r="Q1166" s="57"/>
      <c r="R1166" s="57"/>
      <c r="S1166" s="57"/>
      <c r="T1166" s="57"/>
      <c r="U1166" s="57"/>
      <c r="V1166" s="57"/>
      <c r="W1166" s="57"/>
      <c r="X1166" s="57"/>
      <c r="Y1166" s="57"/>
      <c r="Z1166" s="57"/>
      <c r="AA1166" s="57"/>
      <c r="AB1166" s="57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7"/>
      <c r="AV1166" s="57"/>
      <c r="AW1166" s="57"/>
      <c r="AX1166" s="57"/>
      <c r="AY1166" s="57"/>
      <c r="AZ1166" s="57"/>
      <c r="BA1166" s="57"/>
      <c r="BB1166" s="57"/>
      <c r="BC1166" s="57"/>
      <c r="BD1166" s="57"/>
      <c r="BE1166" s="57"/>
      <c r="BF1166" s="57"/>
      <c r="BG1166" s="57"/>
      <c r="BH1166" s="57"/>
      <c r="BI1166" s="57"/>
      <c r="BJ1166" s="57"/>
      <c r="BK1166" s="57"/>
      <c r="BL1166" s="57"/>
      <c r="BM1166" s="57"/>
      <c r="BN1166" s="57"/>
      <c r="BO1166" s="57"/>
      <c r="BP1166" s="57"/>
      <c r="BQ1166" s="57"/>
      <c r="BR1166" s="57"/>
      <c r="BS1166" s="57"/>
      <c r="BT1166" s="57"/>
      <c r="BU1166" s="57"/>
      <c r="BV1166" s="57"/>
      <c r="BW1166" s="57"/>
      <c r="BX1166" s="57"/>
      <c r="BY1166" s="57"/>
      <c r="BZ1166" s="57"/>
      <c r="CA1166" s="57"/>
      <c r="CB1166" s="57"/>
      <c r="CC1166" s="57"/>
      <c r="CD1166" s="57"/>
      <c r="CE1166" s="57"/>
      <c r="CF1166" s="57"/>
      <c r="CG1166" s="57"/>
      <c r="CH1166" s="57"/>
      <c r="CI1166" s="57"/>
      <c r="CJ1166" s="57"/>
      <c r="CK1166" s="57"/>
      <c r="CL1166" s="57"/>
      <c r="CM1166" s="57"/>
      <c r="CN1166" s="57"/>
      <c r="CO1166" s="57"/>
      <c r="CP1166" s="57"/>
      <c r="CQ1166" s="57"/>
      <c r="CR1166" s="57"/>
      <c r="CS1166" s="57"/>
      <c r="CT1166" s="57"/>
      <c r="CU1166" s="57"/>
      <c r="CV1166" s="57"/>
      <c r="CW1166" s="57"/>
      <c r="CX1166" s="57"/>
    </row>
    <row r="1167" spans="1:102" s="6" customFormat="1" ht="39.75" customHeight="1">
      <c r="A1167" s="83"/>
      <c r="B1167" s="83"/>
      <c r="C1167" s="5"/>
      <c r="D1167" s="5"/>
      <c r="E1167" s="5"/>
      <c r="F1167" s="5"/>
      <c r="G1167" s="84"/>
      <c r="H1167" s="84"/>
      <c r="I1167" s="13"/>
      <c r="K1167" s="90"/>
      <c r="L1167" s="5"/>
      <c r="M1167" s="10" t="s">
        <v>212</v>
      </c>
      <c r="N1167" s="57"/>
      <c r="O1167" s="57"/>
      <c r="P1167" s="57"/>
      <c r="Q1167" s="57"/>
      <c r="R1167" s="57"/>
      <c r="S1167" s="57"/>
      <c r="T1167" s="57"/>
      <c r="U1167" s="57"/>
      <c r="V1167" s="57"/>
      <c r="W1167" s="57"/>
      <c r="X1167" s="57"/>
      <c r="Y1167" s="57"/>
      <c r="Z1167" s="57"/>
      <c r="AA1167" s="57"/>
      <c r="AB1167" s="57"/>
      <c r="AC1167" s="57"/>
      <c r="AD1167" s="57"/>
      <c r="AE1167" s="57"/>
      <c r="AF1167" s="57"/>
      <c r="AG1167" s="57"/>
      <c r="AH1167" s="57"/>
      <c r="AI1167" s="57"/>
      <c r="AJ1167" s="57"/>
      <c r="AK1167" s="57"/>
      <c r="AL1167" s="57"/>
      <c r="AM1167" s="57"/>
      <c r="AN1167" s="57"/>
      <c r="AO1167" s="57"/>
      <c r="AP1167" s="57"/>
      <c r="AQ1167" s="57"/>
      <c r="AR1167" s="57"/>
      <c r="AS1167" s="57"/>
      <c r="AT1167" s="57"/>
      <c r="AU1167" s="57"/>
      <c r="AV1167" s="57"/>
      <c r="AW1167" s="57"/>
      <c r="AX1167" s="57"/>
      <c r="AY1167" s="57"/>
      <c r="AZ1167" s="57"/>
      <c r="BA1167" s="57"/>
      <c r="BB1167" s="57"/>
      <c r="BC1167" s="57"/>
      <c r="BD1167" s="57"/>
      <c r="BE1167" s="57"/>
      <c r="BF1167" s="57"/>
      <c r="BG1167" s="57"/>
      <c r="BH1167" s="57"/>
      <c r="BI1167" s="57"/>
      <c r="BJ1167" s="57"/>
      <c r="BK1167" s="57"/>
      <c r="BL1167" s="57"/>
      <c r="BM1167" s="57"/>
      <c r="BN1167" s="57"/>
      <c r="BO1167" s="57"/>
      <c r="BP1167" s="57"/>
      <c r="BQ1167" s="57"/>
      <c r="BR1167" s="57"/>
      <c r="BS1167" s="57"/>
      <c r="BT1167" s="57"/>
      <c r="BU1167" s="57"/>
      <c r="BV1167" s="57"/>
      <c r="BW1167" s="57"/>
      <c r="BX1167" s="57"/>
      <c r="BY1167" s="57"/>
      <c r="BZ1167" s="57"/>
      <c r="CA1167" s="57"/>
      <c r="CB1167" s="57"/>
      <c r="CC1167" s="57"/>
      <c r="CD1167" s="57"/>
      <c r="CE1167" s="57"/>
      <c r="CF1167" s="57"/>
      <c r="CG1167" s="57"/>
      <c r="CH1167" s="57"/>
      <c r="CI1167" s="57"/>
      <c r="CJ1167" s="57"/>
      <c r="CK1167" s="57"/>
      <c r="CL1167" s="57"/>
      <c r="CM1167" s="57"/>
      <c r="CN1167" s="57"/>
      <c r="CO1167" s="57"/>
      <c r="CP1167" s="57"/>
      <c r="CQ1167" s="57"/>
      <c r="CR1167" s="57"/>
      <c r="CS1167" s="57"/>
      <c r="CT1167" s="57"/>
      <c r="CU1167" s="57"/>
      <c r="CV1167" s="57"/>
      <c r="CW1167" s="57"/>
      <c r="CX1167" s="57"/>
    </row>
    <row r="1168" spans="1:102" s="6" customFormat="1" ht="39.75" customHeight="1">
      <c r="A1168" s="83">
        <v>1</v>
      </c>
      <c r="B1168" s="83"/>
      <c r="C1168" s="6" t="s">
        <v>213</v>
      </c>
      <c r="D1168" s="6" t="s">
        <v>214</v>
      </c>
      <c r="E1168" s="6" t="s">
        <v>215</v>
      </c>
      <c r="F1168" s="6" t="s">
        <v>216</v>
      </c>
      <c r="G1168" s="84" t="s">
        <v>34</v>
      </c>
      <c r="H1168" s="84">
        <v>4960</v>
      </c>
      <c r="I1168" s="13"/>
      <c r="K1168" s="6" t="s">
        <v>217</v>
      </c>
      <c r="L1168" s="6" t="s">
        <v>218</v>
      </c>
      <c r="N1168" s="57"/>
      <c r="O1168" s="57"/>
      <c r="P1168" s="57"/>
      <c r="Q1168" s="57"/>
      <c r="R1168" s="57"/>
      <c r="S1168" s="57"/>
      <c r="T1168" s="57"/>
      <c r="U1168" s="57"/>
      <c r="V1168" s="57"/>
      <c r="W1168" s="57"/>
      <c r="X1168" s="57"/>
      <c r="Y1168" s="57"/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7"/>
      <c r="AK1168" s="57"/>
      <c r="AL1168" s="57"/>
      <c r="AM1168" s="57"/>
      <c r="AN1168" s="57"/>
      <c r="AO1168" s="57"/>
      <c r="AP1168" s="57"/>
      <c r="AQ1168" s="57"/>
      <c r="AR1168" s="57"/>
      <c r="AS1168" s="57"/>
      <c r="AT1168" s="57"/>
      <c r="AU1168" s="57"/>
      <c r="AV1168" s="57"/>
      <c r="AW1168" s="57"/>
      <c r="AX1168" s="57"/>
      <c r="AY1168" s="57"/>
      <c r="AZ1168" s="57"/>
      <c r="BA1168" s="57"/>
      <c r="BB1168" s="57"/>
      <c r="BC1168" s="57"/>
      <c r="BD1168" s="57"/>
      <c r="BE1168" s="57"/>
      <c r="BF1168" s="57"/>
      <c r="BG1168" s="57"/>
      <c r="BH1168" s="57"/>
      <c r="BI1168" s="57"/>
      <c r="BJ1168" s="57"/>
      <c r="BK1168" s="57"/>
      <c r="BL1168" s="57"/>
      <c r="BM1168" s="57"/>
      <c r="BN1168" s="57"/>
      <c r="BO1168" s="57"/>
      <c r="BP1168" s="57"/>
      <c r="BQ1168" s="57"/>
      <c r="BR1168" s="57"/>
      <c r="BS1168" s="57"/>
      <c r="BT1168" s="57"/>
      <c r="BU1168" s="57"/>
      <c r="BV1168" s="57"/>
      <c r="BW1168" s="57"/>
      <c r="BX1168" s="57"/>
      <c r="BY1168" s="57"/>
      <c r="BZ1168" s="57"/>
      <c r="CA1168" s="57"/>
      <c r="CB1168" s="57"/>
      <c r="CC1168" s="57"/>
      <c r="CD1168" s="57"/>
      <c r="CE1168" s="57"/>
      <c r="CF1168" s="57"/>
      <c r="CG1168" s="57"/>
      <c r="CH1168" s="57"/>
      <c r="CI1168" s="57"/>
      <c r="CJ1168" s="57"/>
      <c r="CK1168" s="57"/>
      <c r="CL1168" s="57"/>
      <c r="CM1168" s="57"/>
      <c r="CN1168" s="57"/>
      <c r="CO1168" s="57"/>
      <c r="CP1168" s="57"/>
      <c r="CQ1168" s="57"/>
      <c r="CR1168" s="57"/>
      <c r="CS1168" s="57"/>
      <c r="CT1168" s="57"/>
      <c r="CU1168" s="57"/>
      <c r="CV1168" s="57"/>
      <c r="CW1168" s="57"/>
      <c r="CX1168" s="57"/>
    </row>
    <row r="1169" spans="1:102" s="6" customFormat="1" ht="39.75" customHeight="1">
      <c r="A1169" s="83">
        <v>2</v>
      </c>
      <c r="B1169" s="83"/>
      <c r="C1169" s="5" t="s">
        <v>219</v>
      </c>
      <c r="D1169" s="5" t="s">
        <v>220</v>
      </c>
      <c r="E1169" s="5" t="s">
        <v>221</v>
      </c>
      <c r="F1169" s="5" t="s">
        <v>222</v>
      </c>
      <c r="G1169" s="24" t="s">
        <v>34</v>
      </c>
      <c r="H1169" s="84">
        <v>4900</v>
      </c>
      <c r="I1169" s="13"/>
      <c r="K1169" s="90" t="s">
        <v>223</v>
      </c>
      <c r="L1169" s="84" t="s">
        <v>224</v>
      </c>
      <c r="N1169" s="57"/>
      <c r="O1169" s="57"/>
      <c r="P1169" s="57"/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7"/>
      <c r="AK1169" s="57"/>
      <c r="AL1169" s="57"/>
      <c r="AM1169" s="57"/>
      <c r="AN1169" s="57"/>
      <c r="AO1169" s="57"/>
      <c r="AP1169" s="57"/>
      <c r="AQ1169" s="57"/>
      <c r="AR1169" s="57"/>
      <c r="AS1169" s="57"/>
      <c r="AT1169" s="57"/>
      <c r="AU1169" s="57"/>
      <c r="AV1169" s="57"/>
      <c r="AW1169" s="57"/>
      <c r="AX1169" s="57"/>
      <c r="AY1169" s="57"/>
      <c r="AZ1169" s="57"/>
      <c r="BA1169" s="57"/>
      <c r="BB1169" s="57"/>
      <c r="BC1169" s="57"/>
      <c r="BD1169" s="57"/>
      <c r="BE1169" s="57"/>
      <c r="BF1169" s="57"/>
      <c r="BG1169" s="57"/>
      <c r="BH1169" s="57"/>
      <c r="BI1169" s="57"/>
      <c r="BJ1169" s="57"/>
      <c r="BK1169" s="57"/>
      <c r="BL1169" s="57"/>
      <c r="BM1169" s="57"/>
      <c r="BN1169" s="57"/>
      <c r="BO1169" s="57"/>
      <c r="BP1169" s="57"/>
      <c r="BQ1169" s="57"/>
      <c r="BR1169" s="57"/>
      <c r="BS1169" s="57"/>
      <c r="BT1169" s="57"/>
      <c r="BU1169" s="57"/>
      <c r="BV1169" s="57"/>
      <c r="BW1169" s="57"/>
      <c r="BX1169" s="57"/>
      <c r="BY1169" s="57"/>
      <c r="BZ1169" s="57"/>
      <c r="CA1169" s="57"/>
      <c r="CB1169" s="57"/>
      <c r="CC1169" s="57"/>
      <c r="CD1169" s="57"/>
      <c r="CE1169" s="57"/>
      <c r="CF1169" s="57"/>
      <c r="CG1169" s="57"/>
      <c r="CH1169" s="57"/>
      <c r="CI1169" s="57"/>
      <c r="CJ1169" s="57"/>
      <c r="CK1169" s="57"/>
      <c r="CL1169" s="57"/>
      <c r="CM1169" s="57"/>
      <c r="CN1169" s="57"/>
      <c r="CO1169" s="57"/>
      <c r="CP1169" s="57"/>
      <c r="CQ1169" s="57"/>
      <c r="CR1169" s="57"/>
      <c r="CS1169" s="57"/>
      <c r="CT1169" s="57"/>
      <c r="CU1169" s="57"/>
      <c r="CV1169" s="57"/>
      <c r="CW1169" s="57"/>
      <c r="CX1169" s="57"/>
    </row>
    <row r="1170" spans="1:102" s="6" customFormat="1" ht="39.75" customHeight="1">
      <c r="A1170" s="83">
        <v>3</v>
      </c>
      <c r="B1170" s="83"/>
      <c r="C1170" s="5" t="s">
        <v>225</v>
      </c>
      <c r="D1170" s="5" t="s">
        <v>226</v>
      </c>
      <c r="E1170" s="6" t="s">
        <v>227</v>
      </c>
      <c r="F1170" s="6" t="s">
        <v>228</v>
      </c>
      <c r="G1170" s="84" t="s">
        <v>34</v>
      </c>
      <c r="H1170" s="23">
        <v>5200</v>
      </c>
      <c r="I1170" s="89"/>
      <c r="J1170" s="10"/>
      <c r="K1170" s="90">
        <v>42782</v>
      </c>
      <c r="L1170" s="6" t="s">
        <v>229</v>
      </c>
      <c r="N1170" s="57"/>
      <c r="O1170" s="57"/>
      <c r="P1170" s="57"/>
      <c r="Q1170" s="57"/>
      <c r="R1170" s="57"/>
      <c r="S1170" s="57"/>
      <c r="T1170" s="57"/>
      <c r="U1170" s="57"/>
      <c r="V1170" s="57"/>
      <c r="W1170" s="57"/>
      <c r="X1170" s="57"/>
      <c r="Y1170" s="57"/>
      <c r="Z1170" s="57"/>
      <c r="AA1170" s="57"/>
      <c r="AB1170" s="57"/>
      <c r="AC1170" s="57"/>
      <c r="AD1170" s="57"/>
      <c r="AE1170" s="57"/>
      <c r="AF1170" s="57"/>
      <c r="AG1170" s="57"/>
      <c r="AH1170" s="57"/>
      <c r="AI1170" s="57"/>
      <c r="AJ1170" s="57"/>
      <c r="AK1170" s="57"/>
      <c r="AL1170" s="57"/>
      <c r="AM1170" s="57"/>
      <c r="AN1170" s="57"/>
      <c r="AO1170" s="57"/>
      <c r="AP1170" s="57"/>
      <c r="AQ1170" s="57"/>
      <c r="AR1170" s="57"/>
      <c r="AS1170" s="57"/>
      <c r="AT1170" s="57"/>
      <c r="AU1170" s="57"/>
      <c r="AV1170" s="57"/>
      <c r="AW1170" s="57"/>
      <c r="AX1170" s="57"/>
      <c r="AY1170" s="57"/>
      <c r="AZ1170" s="57"/>
      <c r="BA1170" s="57"/>
      <c r="BB1170" s="57"/>
      <c r="BC1170" s="57"/>
      <c r="BD1170" s="57"/>
      <c r="BE1170" s="57"/>
      <c r="BF1170" s="57"/>
      <c r="BG1170" s="57"/>
      <c r="BH1170" s="57"/>
      <c r="BI1170" s="57"/>
      <c r="BJ1170" s="57"/>
      <c r="BK1170" s="57"/>
      <c r="BL1170" s="57"/>
      <c r="BM1170" s="57"/>
      <c r="BN1170" s="57"/>
      <c r="BO1170" s="57"/>
      <c r="BP1170" s="57"/>
      <c r="BQ1170" s="57"/>
      <c r="BR1170" s="57"/>
      <c r="BS1170" s="57"/>
      <c r="BT1170" s="57"/>
      <c r="BU1170" s="57"/>
      <c r="BV1170" s="57"/>
      <c r="BW1170" s="57"/>
      <c r="BX1170" s="57"/>
      <c r="BY1170" s="57"/>
      <c r="BZ1170" s="57"/>
      <c r="CA1170" s="57"/>
      <c r="CB1170" s="57"/>
      <c r="CC1170" s="57"/>
      <c r="CD1170" s="57"/>
      <c r="CE1170" s="57"/>
      <c r="CF1170" s="57"/>
      <c r="CG1170" s="57"/>
      <c r="CH1170" s="57"/>
      <c r="CI1170" s="57"/>
      <c r="CJ1170" s="57"/>
      <c r="CK1170" s="57"/>
      <c r="CL1170" s="57"/>
      <c r="CM1170" s="57"/>
      <c r="CN1170" s="57"/>
      <c r="CO1170" s="57"/>
      <c r="CP1170" s="57"/>
      <c r="CQ1170" s="57"/>
      <c r="CR1170" s="57"/>
      <c r="CS1170" s="57"/>
      <c r="CT1170" s="57"/>
      <c r="CU1170" s="57"/>
      <c r="CV1170" s="57"/>
      <c r="CW1170" s="57"/>
      <c r="CX1170" s="57"/>
    </row>
    <row r="1171" spans="1:102" s="6" customFormat="1" ht="39.75" customHeight="1">
      <c r="A1171" s="83">
        <v>4</v>
      </c>
      <c r="B1171" s="83"/>
      <c r="C1171" s="5" t="s">
        <v>230</v>
      </c>
      <c r="D1171" s="5" t="s">
        <v>231</v>
      </c>
      <c r="E1171" s="4" t="s">
        <v>232</v>
      </c>
      <c r="F1171" s="92" t="s">
        <v>233</v>
      </c>
      <c r="G1171" s="92" t="s">
        <v>34</v>
      </c>
      <c r="H1171" s="98">
        <v>20250</v>
      </c>
      <c r="I1171" s="89"/>
      <c r="J1171" s="10"/>
      <c r="K1171" s="6" t="s">
        <v>234</v>
      </c>
      <c r="L1171" s="92" t="s">
        <v>235</v>
      </c>
      <c r="M1171" s="10"/>
      <c r="N1171" s="57"/>
      <c r="O1171" s="57"/>
      <c r="P1171" s="57"/>
      <c r="Q1171" s="57"/>
      <c r="R1171" s="57"/>
      <c r="S1171" s="57"/>
      <c r="T1171" s="57"/>
      <c r="U1171" s="57"/>
      <c r="V1171" s="57"/>
      <c r="W1171" s="57"/>
      <c r="X1171" s="57"/>
      <c r="Y1171" s="57"/>
      <c r="Z1171" s="57"/>
      <c r="AA1171" s="57"/>
      <c r="AB1171" s="57"/>
      <c r="AC1171" s="57"/>
      <c r="AD1171" s="57"/>
      <c r="AE1171" s="57"/>
      <c r="AF1171" s="57"/>
      <c r="AG1171" s="57"/>
      <c r="AH1171" s="57"/>
      <c r="AI1171" s="57"/>
      <c r="AJ1171" s="57"/>
      <c r="AK1171" s="57"/>
      <c r="AL1171" s="57"/>
      <c r="AM1171" s="57"/>
      <c r="AN1171" s="57"/>
      <c r="AO1171" s="57"/>
      <c r="AP1171" s="57"/>
      <c r="AQ1171" s="57"/>
      <c r="AR1171" s="57"/>
      <c r="AS1171" s="57"/>
      <c r="AT1171" s="57"/>
      <c r="AU1171" s="57"/>
      <c r="AV1171" s="57"/>
      <c r="AW1171" s="57"/>
      <c r="AX1171" s="57"/>
      <c r="AY1171" s="57"/>
      <c r="AZ1171" s="57"/>
      <c r="BA1171" s="57"/>
      <c r="BB1171" s="57"/>
      <c r="BC1171" s="57"/>
      <c r="BD1171" s="57"/>
      <c r="BE1171" s="57"/>
      <c r="BF1171" s="57"/>
      <c r="BG1171" s="57"/>
      <c r="BH1171" s="57"/>
      <c r="BI1171" s="57"/>
      <c r="BJ1171" s="57"/>
      <c r="BK1171" s="57"/>
      <c r="BL1171" s="57"/>
      <c r="BM1171" s="57"/>
      <c r="BN1171" s="57"/>
      <c r="BO1171" s="57"/>
      <c r="BP1171" s="57"/>
      <c r="BQ1171" s="57"/>
      <c r="BR1171" s="57"/>
      <c r="BS1171" s="57"/>
      <c r="BT1171" s="57"/>
      <c r="BU1171" s="57"/>
      <c r="BV1171" s="57"/>
      <c r="BW1171" s="57"/>
      <c r="BX1171" s="57"/>
      <c r="BY1171" s="57"/>
      <c r="BZ1171" s="57"/>
      <c r="CA1171" s="57"/>
      <c r="CB1171" s="57"/>
      <c r="CC1171" s="57"/>
      <c r="CD1171" s="57"/>
      <c r="CE1171" s="57"/>
      <c r="CF1171" s="57"/>
      <c r="CG1171" s="57"/>
      <c r="CH1171" s="57"/>
      <c r="CI1171" s="57"/>
      <c r="CJ1171" s="57"/>
      <c r="CK1171" s="57"/>
      <c r="CL1171" s="57"/>
      <c r="CM1171" s="57"/>
      <c r="CN1171" s="57"/>
      <c r="CO1171" s="57"/>
      <c r="CP1171" s="57"/>
      <c r="CQ1171" s="57"/>
      <c r="CR1171" s="57"/>
      <c r="CS1171" s="57"/>
      <c r="CT1171" s="57"/>
      <c r="CU1171" s="57"/>
      <c r="CV1171" s="57"/>
      <c r="CW1171" s="57"/>
      <c r="CX1171" s="57"/>
    </row>
    <row r="1172" spans="1:102" s="6" customFormat="1" ht="39.75" customHeight="1">
      <c r="A1172" s="83">
        <v>5</v>
      </c>
      <c r="B1172" s="83"/>
      <c r="C1172" s="5" t="s">
        <v>236</v>
      </c>
      <c r="D1172" s="5" t="s">
        <v>220</v>
      </c>
      <c r="E1172" s="4" t="s">
        <v>237</v>
      </c>
      <c r="F1172" s="92" t="s">
        <v>238</v>
      </c>
      <c r="G1172" s="92" t="s">
        <v>34</v>
      </c>
      <c r="H1172" s="23">
        <v>121200</v>
      </c>
      <c r="I1172" s="89"/>
      <c r="J1172" s="10"/>
      <c r="K1172" s="6" t="s">
        <v>234</v>
      </c>
      <c r="L1172" s="92" t="s">
        <v>239</v>
      </c>
      <c r="M1172" s="10"/>
      <c r="N1172" s="57"/>
      <c r="O1172" s="57"/>
      <c r="P1172" s="57"/>
      <c r="Q1172" s="5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  <c r="AB1172" s="57"/>
      <c r="AC1172" s="57"/>
      <c r="AD1172" s="57"/>
      <c r="AE1172" s="57"/>
      <c r="AF1172" s="57"/>
      <c r="AG1172" s="57"/>
      <c r="AH1172" s="57"/>
      <c r="AI1172" s="57"/>
      <c r="AJ1172" s="57"/>
      <c r="AK1172" s="57"/>
      <c r="AL1172" s="57"/>
      <c r="AM1172" s="57"/>
      <c r="AN1172" s="57"/>
      <c r="AO1172" s="57"/>
      <c r="AP1172" s="57"/>
      <c r="AQ1172" s="57"/>
      <c r="AR1172" s="57"/>
      <c r="AS1172" s="57"/>
      <c r="AT1172" s="57"/>
      <c r="AU1172" s="57"/>
      <c r="AV1172" s="57"/>
      <c r="AW1172" s="57"/>
      <c r="AX1172" s="57"/>
      <c r="AY1172" s="57"/>
      <c r="AZ1172" s="57"/>
      <c r="BA1172" s="57"/>
      <c r="BB1172" s="57"/>
      <c r="BC1172" s="57"/>
      <c r="BD1172" s="57"/>
      <c r="BE1172" s="57"/>
      <c r="BF1172" s="57"/>
      <c r="BG1172" s="57"/>
      <c r="BH1172" s="57"/>
      <c r="BI1172" s="57"/>
      <c r="BJ1172" s="57"/>
      <c r="BK1172" s="57"/>
      <c r="BL1172" s="57"/>
      <c r="BM1172" s="57"/>
      <c r="BN1172" s="57"/>
      <c r="BO1172" s="57"/>
      <c r="BP1172" s="57"/>
      <c r="BQ1172" s="57"/>
      <c r="BR1172" s="57"/>
      <c r="BS1172" s="57"/>
      <c r="BT1172" s="57"/>
      <c r="BU1172" s="57"/>
      <c r="BV1172" s="57"/>
      <c r="BW1172" s="57"/>
      <c r="BX1172" s="57"/>
      <c r="BY1172" s="57"/>
      <c r="BZ1172" s="57"/>
      <c r="CA1172" s="57"/>
      <c r="CB1172" s="57"/>
      <c r="CC1172" s="57"/>
      <c r="CD1172" s="57"/>
      <c r="CE1172" s="57"/>
      <c r="CF1172" s="57"/>
      <c r="CG1172" s="57"/>
      <c r="CH1172" s="57"/>
      <c r="CI1172" s="57"/>
      <c r="CJ1172" s="57"/>
      <c r="CK1172" s="57"/>
      <c r="CL1172" s="57"/>
      <c r="CM1172" s="57"/>
      <c r="CN1172" s="57"/>
      <c r="CO1172" s="57"/>
      <c r="CP1172" s="57"/>
      <c r="CQ1172" s="57"/>
      <c r="CR1172" s="57"/>
      <c r="CS1172" s="57"/>
      <c r="CT1172" s="57"/>
      <c r="CU1172" s="57"/>
      <c r="CV1172" s="57"/>
      <c r="CW1172" s="57"/>
      <c r="CX1172" s="57"/>
    </row>
    <row r="1173" spans="1:102" s="6" customFormat="1" ht="39.75" customHeight="1">
      <c r="A1173" s="83">
        <v>6</v>
      </c>
      <c r="B1173" s="83"/>
      <c r="C1173" s="5" t="s">
        <v>240</v>
      </c>
      <c r="D1173" s="5" t="s">
        <v>220</v>
      </c>
      <c r="E1173" s="4" t="s">
        <v>241</v>
      </c>
      <c r="F1173" s="99" t="s">
        <v>242</v>
      </c>
      <c r="G1173" s="92" t="s">
        <v>243</v>
      </c>
      <c r="H1173" s="98"/>
      <c r="I1173" s="89">
        <v>152500</v>
      </c>
      <c r="J1173" s="10"/>
      <c r="K1173" s="6" t="s">
        <v>244</v>
      </c>
      <c r="L1173" s="99" t="s">
        <v>245</v>
      </c>
      <c r="M1173" s="10"/>
      <c r="N1173" s="57"/>
      <c r="O1173" s="57"/>
      <c r="P1173" s="57"/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7"/>
      <c r="AD1173" s="57"/>
      <c r="AE1173" s="57"/>
      <c r="AF1173" s="57"/>
      <c r="AG1173" s="57"/>
      <c r="AH1173" s="57"/>
      <c r="AI1173" s="57"/>
      <c r="AJ1173" s="57"/>
      <c r="AK1173" s="57"/>
      <c r="AL1173" s="57"/>
      <c r="AM1173" s="57"/>
      <c r="AN1173" s="57"/>
      <c r="AO1173" s="57"/>
      <c r="AP1173" s="57"/>
      <c r="AQ1173" s="57"/>
      <c r="AR1173" s="57"/>
      <c r="AS1173" s="57"/>
      <c r="AT1173" s="57"/>
      <c r="AU1173" s="57"/>
      <c r="AV1173" s="57"/>
      <c r="AW1173" s="57"/>
      <c r="AX1173" s="57"/>
      <c r="AY1173" s="57"/>
      <c r="AZ1173" s="57"/>
      <c r="BA1173" s="57"/>
      <c r="BB1173" s="57"/>
      <c r="BC1173" s="57"/>
      <c r="BD1173" s="57"/>
      <c r="BE1173" s="57"/>
      <c r="BF1173" s="57"/>
      <c r="BG1173" s="57"/>
      <c r="BH1173" s="57"/>
      <c r="BI1173" s="57"/>
      <c r="BJ1173" s="57"/>
      <c r="BK1173" s="57"/>
      <c r="BL1173" s="57"/>
      <c r="BM1173" s="57"/>
      <c r="BN1173" s="57"/>
      <c r="BO1173" s="57"/>
      <c r="BP1173" s="57"/>
      <c r="BQ1173" s="57"/>
      <c r="BR1173" s="57"/>
      <c r="BS1173" s="57"/>
      <c r="BT1173" s="57"/>
      <c r="BU1173" s="57"/>
      <c r="BV1173" s="57"/>
      <c r="BW1173" s="57"/>
      <c r="BX1173" s="57"/>
      <c r="BY1173" s="57"/>
      <c r="BZ1173" s="57"/>
      <c r="CA1173" s="57"/>
      <c r="CB1173" s="57"/>
      <c r="CC1173" s="57"/>
      <c r="CD1173" s="57"/>
      <c r="CE1173" s="57"/>
      <c r="CF1173" s="57"/>
      <c r="CG1173" s="57"/>
      <c r="CH1173" s="57"/>
      <c r="CI1173" s="57"/>
      <c r="CJ1173" s="57"/>
      <c r="CK1173" s="57"/>
      <c r="CL1173" s="57"/>
      <c r="CM1173" s="57"/>
      <c r="CN1173" s="57"/>
      <c r="CO1173" s="57"/>
      <c r="CP1173" s="57"/>
      <c r="CQ1173" s="57"/>
      <c r="CR1173" s="57"/>
      <c r="CS1173" s="57"/>
      <c r="CT1173" s="57"/>
      <c r="CU1173" s="57"/>
      <c r="CV1173" s="57"/>
      <c r="CW1173" s="57"/>
      <c r="CX1173" s="57"/>
    </row>
    <row r="1174" spans="1:102" s="6" customFormat="1" ht="39.75" customHeight="1">
      <c r="A1174" s="83">
        <v>7</v>
      </c>
      <c r="B1174" s="83"/>
      <c r="C1174" s="5" t="s">
        <v>246</v>
      </c>
      <c r="D1174" s="5" t="s">
        <v>214</v>
      </c>
      <c r="E1174" s="5" t="s">
        <v>247</v>
      </c>
      <c r="F1174" s="5" t="s">
        <v>248</v>
      </c>
      <c r="G1174" s="84" t="s">
        <v>34</v>
      </c>
      <c r="H1174" s="84">
        <v>6320</v>
      </c>
      <c r="I1174" s="13"/>
      <c r="K1174" s="90">
        <v>42782</v>
      </c>
      <c r="L1174" s="5" t="s">
        <v>249</v>
      </c>
      <c r="M1174" s="10"/>
      <c r="N1174" s="57"/>
      <c r="O1174" s="57"/>
      <c r="P1174" s="57"/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57"/>
      <c r="AR1174" s="57"/>
      <c r="AS1174" s="57"/>
      <c r="AT1174" s="57"/>
      <c r="AU1174" s="57"/>
      <c r="AV1174" s="57"/>
      <c r="AW1174" s="57"/>
      <c r="AX1174" s="57"/>
      <c r="AY1174" s="57"/>
      <c r="AZ1174" s="57"/>
      <c r="BA1174" s="57"/>
      <c r="BB1174" s="57"/>
      <c r="BC1174" s="57"/>
      <c r="BD1174" s="57"/>
      <c r="BE1174" s="57"/>
      <c r="BF1174" s="57"/>
      <c r="BG1174" s="57"/>
      <c r="BH1174" s="57"/>
      <c r="BI1174" s="57"/>
      <c r="BJ1174" s="57"/>
      <c r="BK1174" s="57"/>
      <c r="BL1174" s="57"/>
      <c r="BM1174" s="57"/>
      <c r="BN1174" s="57"/>
      <c r="BO1174" s="57"/>
      <c r="BP1174" s="57"/>
      <c r="BQ1174" s="57"/>
      <c r="BR1174" s="57"/>
      <c r="BS1174" s="57"/>
      <c r="BT1174" s="57"/>
      <c r="BU1174" s="57"/>
      <c r="BV1174" s="57"/>
      <c r="BW1174" s="57"/>
      <c r="BX1174" s="57"/>
      <c r="BY1174" s="57"/>
      <c r="BZ1174" s="57"/>
      <c r="CA1174" s="57"/>
      <c r="CB1174" s="57"/>
      <c r="CC1174" s="57"/>
      <c r="CD1174" s="57"/>
      <c r="CE1174" s="57"/>
      <c r="CF1174" s="57"/>
      <c r="CG1174" s="57"/>
      <c r="CH1174" s="57"/>
      <c r="CI1174" s="57"/>
      <c r="CJ1174" s="57"/>
      <c r="CK1174" s="57"/>
      <c r="CL1174" s="57"/>
      <c r="CM1174" s="57"/>
      <c r="CN1174" s="57"/>
      <c r="CO1174" s="57"/>
      <c r="CP1174" s="57"/>
      <c r="CQ1174" s="57"/>
      <c r="CR1174" s="57"/>
      <c r="CS1174" s="57"/>
      <c r="CT1174" s="57"/>
      <c r="CU1174" s="57"/>
      <c r="CV1174" s="57"/>
      <c r="CW1174" s="57"/>
      <c r="CX1174" s="57"/>
    </row>
    <row r="1175" spans="1:102" s="6" customFormat="1" ht="39.75" customHeight="1">
      <c r="A1175" s="83">
        <v>8</v>
      </c>
      <c r="B1175" s="83"/>
      <c r="C1175" s="5" t="s">
        <v>250</v>
      </c>
      <c r="D1175" s="5" t="s">
        <v>231</v>
      </c>
      <c r="E1175" s="5" t="s">
        <v>251</v>
      </c>
      <c r="F1175" s="5" t="s">
        <v>252</v>
      </c>
      <c r="G1175" s="84" t="s">
        <v>34</v>
      </c>
      <c r="H1175" s="23">
        <v>3200</v>
      </c>
      <c r="I1175" s="89"/>
      <c r="J1175" s="10"/>
      <c r="K1175" s="6" t="s">
        <v>253</v>
      </c>
      <c r="L1175" s="5" t="s">
        <v>254</v>
      </c>
      <c r="M1175" s="10"/>
      <c r="N1175" s="57"/>
      <c r="O1175" s="57"/>
      <c r="P1175" s="57"/>
      <c r="Q1175" s="57"/>
      <c r="R1175" s="57"/>
      <c r="S1175" s="57"/>
      <c r="T1175" s="57"/>
      <c r="U1175" s="57"/>
      <c r="V1175" s="57"/>
      <c r="W1175" s="57"/>
      <c r="X1175" s="57"/>
      <c r="Y1175" s="57"/>
      <c r="Z1175" s="57"/>
      <c r="AA1175" s="57"/>
      <c r="AB1175" s="57"/>
      <c r="AC1175" s="57"/>
      <c r="AD1175" s="57"/>
      <c r="AE1175" s="57"/>
      <c r="AF1175" s="57"/>
      <c r="AG1175" s="57"/>
      <c r="AH1175" s="57"/>
      <c r="AI1175" s="57"/>
      <c r="AJ1175" s="57"/>
      <c r="AK1175" s="57"/>
      <c r="AL1175" s="57"/>
      <c r="AM1175" s="57"/>
      <c r="AN1175" s="57"/>
      <c r="AO1175" s="57"/>
      <c r="AP1175" s="57"/>
      <c r="AQ1175" s="57"/>
      <c r="AR1175" s="57"/>
      <c r="AS1175" s="57"/>
      <c r="AT1175" s="57"/>
      <c r="AU1175" s="57"/>
      <c r="AV1175" s="57"/>
      <c r="AW1175" s="57"/>
      <c r="AX1175" s="57"/>
      <c r="AY1175" s="57"/>
      <c r="AZ1175" s="57"/>
      <c r="BA1175" s="57"/>
      <c r="BB1175" s="57"/>
      <c r="BC1175" s="57"/>
      <c r="BD1175" s="57"/>
      <c r="BE1175" s="57"/>
      <c r="BF1175" s="57"/>
      <c r="BG1175" s="57"/>
      <c r="BH1175" s="57"/>
      <c r="BI1175" s="57"/>
      <c r="BJ1175" s="57"/>
      <c r="BK1175" s="57"/>
      <c r="BL1175" s="57"/>
      <c r="BM1175" s="57"/>
      <c r="BN1175" s="57"/>
      <c r="BO1175" s="57"/>
      <c r="BP1175" s="57"/>
      <c r="BQ1175" s="57"/>
      <c r="BR1175" s="57"/>
      <c r="BS1175" s="57"/>
      <c r="BT1175" s="57"/>
      <c r="BU1175" s="57"/>
      <c r="BV1175" s="57"/>
      <c r="BW1175" s="57"/>
      <c r="BX1175" s="57"/>
      <c r="BY1175" s="57"/>
      <c r="BZ1175" s="57"/>
      <c r="CA1175" s="57"/>
      <c r="CB1175" s="57"/>
      <c r="CC1175" s="57"/>
      <c r="CD1175" s="57"/>
      <c r="CE1175" s="57"/>
      <c r="CF1175" s="57"/>
      <c r="CG1175" s="57"/>
      <c r="CH1175" s="57"/>
      <c r="CI1175" s="57"/>
      <c r="CJ1175" s="57"/>
      <c r="CK1175" s="57"/>
      <c r="CL1175" s="57"/>
      <c r="CM1175" s="57"/>
      <c r="CN1175" s="57"/>
      <c r="CO1175" s="57"/>
      <c r="CP1175" s="57"/>
      <c r="CQ1175" s="57"/>
      <c r="CR1175" s="57"/>
      <c r="CS1175" s="57"/>
      <c r="CT1175" s="57"/>
      <c r="CU1175" s="57"/>
      <c r="CV1175" s="57"/>
      <c r="CW1175" s="57"/>
      <c r="CX1175" s="57"/>
    </row>
    <row r="1176" spans="1:102" s="46" customFormat="1" ht="39.75" customHeight="1">
      <c r="A1176" s="83">
        <v>9</v>
      </c>
      <c r="B1176" s="83"/>
      <c r="C1176" s="5" t="s">
        <v>230</v>
      </c>
      <c r="D1176" s="5" t="s">
        <v>231</v>
      </c>
      <c r="E1176" s="5" t="s">
        <v>255</v>
      </c>
      <c r="F1176" s="5" t="s">
        <v>256</v>
      </c>
      <c r="G1176" s="84" t="s">
        <v>34</v>
      </c>
      <c r="H1176" s="84">
        <v>11100</v>
      </c>
      <c r="I1176" s="89"/>
      <c r="J1176" s="10"/>
      <c r="K1176" s="6" t="s">
        <v>253</v>
      </c>
      <c r="L1176" s="5" t="s">
        <v>257</v>
      </c>
      <c r="M1176" s="10"/>
      <c r="N1176" s="57"/>
      <c r="O1176" s="57"/>
      <c r="P1176" s="57"/>
      <c r="Q1176" s="57"/>
      <c r="R1176" s="57"/>
      <c r="S1176" s="57"/>
      <c r="T1176" s="57"/>
      <c r="U1176" s="57"/>
      <c r="V1176" s="57"/>
      <c r="W1176" s="57"/>
      <c r="X1176" s="57"/>
      <c r="Y1176" s="57"/>
      <c r="Z1176" s="57"/>
      <c r="AA1176" s="57"/>
      <c r="AB1176" s="57"/>
      <c r="AC1176" s="57"/>
      <c r="AD1176" s="57"/>
      <c r="AE1176" s="57"/>
      <c r="AF1176" s="57"/>
      <c r="AG1176" s="57"/>
      <c r="AH1176" s="57"/>
      <c r="AI1176" s="57"/>
      <c r="AJ1176" s="57"/>
      <c r="AK1176" s="57"/>
      <c r="AL1176" s="57"/>
      <c r="AM1176" s="57"/>
      <c r="AN1176" s="57"/>
      <c r="AO1176" s="57"/>
      <c r="AP1176" s="57"/>
      <c r="AQ1176" s="57"/>
      <c r="AR1176" s="57"/>
      <c r="AS1176" s="57"/>
      <c r="AT1176" s="57"/>
      <c r="AU1176" s="57"/>
      <c r="AV1176" s="57"/>
      <c r="AW1176" s="57"/>
      <c r="AX1176" s="57"/>
      <c r="AY1176" s="57"/>
      <c r="AZ1176" s="57"/>
      <c r="BA1176" s="57"/>
      <c r="BB1176" s="57"/>
      <c r="BC1176" s="57"/>
      <c r="BD1176" s="57"/>
      <c r="BE1176" s="57"/>
      <c r="BF1176" s="57"/>
      <c r="BG1176" s="57"/>
      <c r="BH1176" s="57"/>
      <c r="BI1176" s="57"/>
      <c r="BJ1176" s="57"/>
      <c r="BK1176" s="57"/>
      <c r="BL1176" s="57"/>
      <c r="BM1176" s="57"/>
      <c r="BN1176" s="57"/>
      <c r="BO1176" s="57"/>
      <c r="BP1176" s="57"/>
      <c r="BQ1176" s="57"/>
      <c r="BR1176" s="57"/>
      <c r="BS1176" s="57"/>
      <c r="BT1176" s="57"/>
      <c r="BU1176" s="57"/>
      <c r="BV1176" s="57"/>
      <c r="BW1176" s="57"/>
      <c r="BX1176" s="57"/>
      <c r="BY1176" s="57"/>
      <c r="BZ1176" s="57"/>
      <c r="CA1176" s="57"/>
      <c r="CB1176" s="57"/>
      <c r="CC1176" s="57"/>
      <c r="CD1176" s="57"/>
      <c r="CE1176" s="57"/>
      <c r="CF1176" s="57"/>
      <c r="CG1176" s="57"/>
      <c r="CH1176" s="57"/>
      <c r="CI1176" s="57"/>
      <c r="CJ1176" s="57"/>
      <c r="CK1176" s="57"/>
      <c r="CL1176" s="57"/>
      <c r="CM1176" s="57"/>
      <c r="CN1176" s="57"/>
      <c r="CO1176" s="57"/>
      <c r="CP1176" s="57"/>
      <c r="CQ1176" s="57"/>
      <c r="CR1176" s="57"/>
      <c r="CS1176" s="57"/>
      <c r="CT1176" s="57"/>
      <c r="CU1176" s="57"/>
      <c r="CV1176" s="57"/>
      <c r="CW1176" s="57"/>
      <c r="CX1176" s="57"/>
    </row>
    <row r="1177" spans="1:102" s="46" customFormat="1" ht="39.75" customHeight="1">
      <c r="A1177" s="83">
        <v>10</v>
      </c>
      <c r="B1177" s="83"/>
      <c r="C1177" s="5" t="s">
        <v>258</v>
      </c>
      <c r="D1177" s="5" t="s">
        <v>231</v>
      </c>
      <c r="E1177" s="5" t="s">
        <v>259</v>
      </c>
      <c r="F1177" s="5" t="s">
        <v>260</v>
      </c>
      <c r="G1177" s="84" t="s">
        <v>34</v>
      </c>
      <c r="H1177" s="23">
        <v>5250</v>
      </c>
      <c r="I1177" s="89"/>
      <c r="J1177" s="10"/>
      <c r="K1177" s="6" t="s">
        <v>253</v>
      </c>
      <c r="L1177" s="5" t="s">
        <v>261</v>
      </c>
      <c r="M1177" s="10"/>
      <c r="N1177" s="57"/>
      <c r="O1177" s="57"/>
      <c r="P1177" s="57"/>
      <c r="Q1177" s="57"/>
      <c r="R1177" s="57"/>
      <c r="S1177" s="57"/>
      <c r="T1177" s="57"/>
      <c r="U1177" s="57"/>
      <c r="V1177" s="57"/>
      <c r="W1177" s="57"/>
      <c r="X1177" s="57"/>
      <c r="Y1177" s="57"/>
      <c r="Z1177" s="57"/>
      <c r="AA1177" s="57"/>
      <c r="AB1177" s="57"/>
      <c r="AC1177" s="57"/>
      <c r="AD1177" s="57"/>
      <c r="AE1177" s="57"/>
      <c r="AF1177" s="57"/>
      <c r="AG1177" s="57"/>
      <c r="AH1177" s="57"/>
      <c r="AI1177" s="57"/>
      <c r="AJ1177" s="57"/>
      <c r="AK1177" s="57"/>
      <c r="AL1177" s="57"/>
      <c r="AM1177" s="57"/>
      <c r="AN1177" s="57"/>
      <c r="AO1177" s="57"/>
      <c r="AP1177" s="57"/>
      <c r="AQ1177" s="57"/>
      <c r="AR1177" s="57"/>
      <c r="AS1177" s="57"/>
      <c r="AT1177" s="57"/>
      <c r="AU1177" s="57"/>
      <c r="AV1177" s="57"/>
      <c r="AW1177" s="57"/>
      <c r="AX1177" s="57"/>
      <c r="AY1177" s="57"/>
      <c r="AZ1177" s="57"/>
      <c r="BA1177" s="57"/>
      <c r="BB1177" s="57"/>
      <c r="BC1177" s="57"/>
      <c r="BD1177" s="57"/>
      <c r="BE1177" s="57"/>
      <c r="BF1177" s="57"/>
      <c r="BG1177" s="57"/>
      <c r="BH1177" s="57"/>
      <c r="BI1177" s="57"/>
      <c r="BJ1177" s="57"/>
      <c r="BK1177" s="57"/>
      <c r="BL1177" s="57"/>
      <c r="BM1177" s="57"/>
      <c r="BN1177" s="57"/>
      <c r="BO1177" s="57"/>
      <c r="BP1177" s="57"/>
      <c r="BQ1177" s="57"/>
      <c r="BR1177" s="57"/>
      <c r="BS1177" s="57"/>
      <c r="BT1177" s="57"/>
      <c r="BU1177" s="57"/>
      <c r="BV1177" s="57"/>
      <c r="BW1177" s="57"/>
      <c r="BX1177" s="57"/>
      <c r="BY1177" s="57"/>
      <c r="BZ1177" s="57"/>
      <c r="CA1177" s="57"/>
      <c r="CB1177" s="57"/>
      <c r="CC1177" s="57"/>
      <c r="CD1177" s="57"/>
      <c r="CE1177" s="57"/>
      <c r="CF1177" s="57"/>
      <c r="CG1177" s="57"/>
      <c r="CH1177" s="57"/>
      <c r="CI1177" s="57"/>
      <c r="CJ1177" s="57"/>
      <c r="CK1177" s="57"/>
      <c r="CL1177" s="57"/>
      <c r="CM1177" s="57"/>
      <c r="CN1177" s="57"/>
      <c r="CO1177" s="57"/>
      <c r="CP1177" s="57"/>
      <c r="CQ1177" s="57"/>
      <c r="CR1177" s="57"/>
      <c r="CS1177" s="57"/>
      <c r="CT1177" s="57"/>
      <c r="CU1177" s="57"/>
      <c r="CV1177" s="57"/>
      <c r="CW1177" s="57"/>
      <c r="CX1177" s="57"/>
    </row>
    <row r="1178" spans="1:102" s="46" customFormat="1" ht="39.75" customHeight="1">
      <c r="A1178" s="83"/>
      <c r="B1178" s="83"/>
      <c r="C1178" s="6" t="s">
        <v>262</v>
      </c>
      <c r="D1178" s="6" t="s">
        <v>263</v>
      </c>
      <c r="E1178" s="6" t="s">
        <v>264</v>
      </c>
      <c r="F1178" s="6" t="s">
        <v>265</v>
      </c>
      <c r="G1178" s="84" t="s">
        <v>34</v>
      </c>
      <c r="H1178" s="84">
        <v>14700</v>
      </c>
      <c r="I1178" s="89"/>
      <c r="J1178" s="10"/>
      <c r="K1178" s="6" t="s">
        <v>253</v>
      </c>
      <c r="L1178" s="6" t="s">
        <v>266</v>
      </c>
      <c r="M1178" s="10"/>
      <c r="N1178" s="57"/>
      <c r="O1178" s="57"/>
      <c r="P1178" s="57"/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7"/>
      <c r="AB1178" s="57"/>
      <c r="AC1178" s="57"/>
      <c r="AD1178" s="57"/>
      <c r="AE1178" s="57"/>
      <c r="AF1178" s="57"/>
      <c r="AG1178" s="57"/>
      <c r="AH1178" s="57"/>
      <c r="AI1178" s="57"/>
      <c r="AJ1178" s="57"/>
      <c r="AK1178" s="57"/>
      <c r="AL1178" s="57"/>
      <c r="AM1178" s="57"/>
      <c r="AN1178" s="57"/>
      <c r="AO1178" s="57"/>
      <c r="AP1178" s="57"/>
      <c r="AQ1178" s="57"/>
      <c r="AR1178" s="57"/>
      <c r="AS1178" s="57"/>
      <c r="AT1178" s="57"/>
      <c r="AU1178" s="57"/>
      <c r="AV1178" s="57"/>
      <c r="AW1178" s="57"/>
      <c r="AX1178" s="57"/>
      <c r="AY1178" s="57"/>
      <c r="AZ1178" s="57"/>
      <c r="BA1178" s="57"/>
      <c r="BB1178" s="57"/>
      <c r="BC1178" s="57"/>
      <c r="BD1178" s="57"/>
      <c r="BE1178" s="57"/>
      <c r="BF1178" s="57"/>
      <c r="BG1178" s="57"/>
      <c r="BH1178" s="57"/>
      <c r="BI1178" s="57"/>
      <c r="BJ1178" s="57"/>
      <c r="BK1178" s="57"/>
      <c r="BL1178" s="57"/>
      <c r="BM1178" s="57"/>
      <c r="BN1178" s="57"/>
      <c r="BO1178" s="57"/>
      <c r="BP1178" s="57"/>
      <c r="BQ1178" s="57"/>
      <c r="BR1178" s="57"/>
      <c r="BS1178" s="57"/>
      <c r="BT1178" s="57"/>
      <c r="BU1178" s="57"/>
      <c r="BV1178" s="57"/>
      <c r="BW1178" s="57"/>
      <c r="BX1178" s="57"/>
      <c r="BY1178" s="57"/>
      <c r="BZ1178" s="57"/>
      <c r="CA1178" s="57"/>
      <c r="CB1178" s="57"/>
      <c r="CC1178" s="57"/>
      <c r="CD1178" s="57"/>
      <c r="CE1178" s="57"/>
      <c r="CF1178" s="57"/>
      <c r="CG1178" s="57"/>
      <c r="CH1178" s="57"/>
      <c r="CI1178" s="57"/>
      <c r="CJ1178" s="57"/>
      <c r="CK1178" s="57"/>
      <c r="CL1178" s="57"/>
      <c r="CM1178" s="57"/>
      <c r="CN1178" s="57"/>
      <c r="CO1178" s="57"/>
      <c r="CP1178" s="57"/>
      <c r="CQ1178" s="57"/>
      <c r="CR1178" s="57"/>
      <c r="CS1178" s="57"/>
      <c r="CT1178" s="57"/>
      <c r="CU1178" s="57"/>
      <c r="CV1178" s="57"/>
      <c r="CW1178" s="57"/>
      <c r="CX1178" s="57"/>
    </row>
    <row r="1179" spans="1:102" s="46" customFormat="1" ht="39.75" customHeight="1">
      <c r="A1179" s="83">
        <v>11</v>
      </c>
      <c r="B1179" s="83"/>
      <c r="C1179" s="82" t="s">
        <v>267</v>
      </c>
      <c r="D1179" s="82" t="s">
        <v>231</v>
      </c>
      <c r="E1179" s="6" t="s">
        <v>264</v>
      </c>
      <c r="F1179" s="4" t="s">
        <v>268</v>
      </c>
      <c r="G1179" s="23" t="s">
        <v>34</v>
      </c>
      <c r="H1179" s="98">
        <v>14700</v>
      </c>
      <c r="I1179" s="89"/>
      <c r="J1179" s="10"/>
      <c r="K1179" s="6" t="s">
        <v>253</v>
      </c>
      <c r="L1179" s="4" t="s">
        <v>269</v>
      </c>
      <c r="M1179" s="10"/>
      <c r="N1179" s="57"/>
      <c r="O1179" s="57"/>
      <c r="P1179" s="57"/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57"/>
      <c r="AR1179" s="57"/>
      <c r="AS1179" s="57"/>
      <c r="AT1179" s="57"/>
      <c r="AU1179" s="57"/>
      <c r="AV1179" s="57"/>
      <c r="AW1179" s="57"/>
      <c r="AX1179" s="57"/>
      <c r="AY1179" s="57"/>
      <c r="AZ1179" s="57"/>
      <c r="BA1179" s="57"/>
      <c r="BB1179" s="57"/>
      <c r="BC1179" s="57"/>
      <c r="BD1179" s="57"/>
      <c r="BE1179" s="57"/>
      <c r="BF1179" s="57"/>
      <c r="BG1179" s="57"/>
      <c r="BH1179" s="57"/>
      <c r="BI1179" s="57"/>
      <c r="BJ1179" s="57"/>
      <c r="BK1179" s="57"/>
      <c r="BL1179" s="57"/>
      <c r="BM1179" s="57"/>
      <c r="BN1179" s="57"/>
      <c r="BO1179" s="57"/>
      <c r="BP1179" s="57"/>
      <c r="BQ1179" s="57"/>
      <c r="BR1179" s="57"/>
      <c r="BS1179" s="57"/>
      <c r="BT1179" s="57"/>
      <c r="BU1179" s="57"/>
      <c r="BV1179" s="57"/>
      <c r="BW1179" s="57"/>
      <c r="BX1179" s="57"/>
      <c r="BY1179" s="57"/>
      <c r="BZ1179" s="57"/>
      <c r="CA1179" s="57"/>
      <c r="CB1179" s="57"/>
      <c r="CC1179" s="57"/>
      <c r="CD1179" s="57"/>
      <c r="CE1179" s="57"/>
      <c r="CF1179" s="57"/>
      <c r="CG1179" s="57"/>
      <c r="CH1179" s="57"/>
      <c r="CI1179" s="57"/>
      <c r="CJ1179" s="57"/>
      <c r="CK1179" s="57"/>
      <c r="CL1179" s="57"/>
      <c r="CM1179" s="57"/>
      <c r="CN1179" s="57"/>
      <c r="CO1179" s="57"/>
      <c r="CP1179" s="57"/>
      <c r="CQ1179" s="57"/>
      <c r="CR1179" s="57"/>
      <c r="CS1179" s="57"/>
      <c r="CT1179" s="57"/>
      <c r="CU1179" s="57"/>
      <c r="CV1179" s="57"/>
      <c r="CW1179" s="57"/>
      <c r="CX1179" s="57"/>
    </row>
    <row r="1180" spans="1:102" s="46" customFormat="1" ht="39.75" customHeight="1">
      <c r="A1180" s="83">
        <v>12</v>
      </c>
      <c r="B1180" s="83"/>
      <c r="C1180" s="6" t="s">
        <v>270</v>
      </c>
      <c r="D1180" s="6" t="s">
        <v>220</v>
      </c>
      <c r="E1180" s="6" t="s">
        <v>271</v>
      </c>
      <c r="F1180" s="6" t="s">
        <v>272</v>
      </c>
      <c r="G1180" s="84" t="s">
        <v>243</v>
      </c>
      <c r="H1180" s="84"/>
      <c r="I1180" s="13">
        <v>211858</v>
      </c>
      <c r="J1180" s="6"/>
      <c r="K1180" s="6" t="s">
        <v>72</v>
      </c>
      <c r="L1180" s="6" t="s">
        <v>273</v>
      </c>
      <c r="M1180" s="83"/>
      <c r="N1180" s="57"/>
      <c r="O1180" s="57"/>
      <c r="P1180" s="57"/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57"/>
      <c r="AR1180" s="57"/>
      <c r="AS1180" s="57"/>
      <c r="AT1180" s="57"/>
      <c r="AU1180" s="57"/>
      <c r="AV1180" s="57"/>
      <c r="AW1180" s="57"/>
      <c r="AX1180" s="57"/>
      <c r="AY1180" s="57"/>
      <c r="AZ1180" s="57"/>
      <c r="BA1180" s="57"/>
      <c r="BB1180" s="57"/>
      <c r="BC1180" s="57"/>
      <c r="BD1180" s="57"/>
      <c r="BE1180" s="57"/>
      <c r="BF1180" s="57"/>
      <c r="BG1180" s="57"/>
      <c r="BH1180" s="57"/>
      <c r="BI1180" s="57"/>
      <c r="BJ1180" s="57"/>
      <c r="BK1180" s="57"/>
      <c r="BL1180" s="57"/>
      <c r="BM1180" s="57"/>
      <c r="BN1180" s="57"/>
      <c r="BO1180" s="57"/>
      <c r="BP1180" s="57"/>
      <c r="BQ1180" s="57"/>
      <c r="BR1180" s="57"/>
      <c r="BS1180" s="57"/>
      <c r="BT1180" s="57"/>
      <c r="BU1180" s="57"/>
      <c r="BV1180" s="57"/>
      <c r="BW1180" s="57"/>
      <c r="BX1180" s="57"/>
      <c r="BY1180" s="57"/>
      <c r="BZ1180" s="57"/>
      <c r="CA1180" s="57"/>
      <c r="CB1180" s="57"/>
      <c r="CC1180" s="57"/>
      <c r="CD1180" s="57"/>
      <c r="CE1180" s="57"/>
      <c r="CF1180" s="57"/>
      <c r="CG1180" s="57"/>
      <c r="CH1180" s="57"/>
      <c r="CI1180" s="57"/>
      <c r="CJ1180" s="57"/>
      <c r="CK1180" s="57"/>
      <c r="CL1180" s="57"/>
      <c r="CM1180" s="57"/>
      <c r="CN1180" s="57"/>
      <c r="CO1180" s="57"/>
      <c r="CP1180" s="57"/>
      <c r="CQ1180" s="57"/>
      <c r="CR1180" s="57"/>
      <c r="CS1180" s="57"/>
      <c r="CT1180" s="57"/>
      <c r="CU1180" s="57"/>
      <c r="CV1180" s="57"/>
      <c r="CW1180" s="57"/>
      <c r="CX1180" s="57"/>
    </row>
    <row r="1181" spans="1:102" s="46" customFormat="1" ht="39.75" customHeight="1">
      <c r="A1181" s="83">
        <v>13</v>
      </c>
      <c r="B1181" s="83"/>
      <c r="C1181" s="6" t="s">
        <v>270</v>
      </c>
      <c r="D1181" s="6" t="s">
        <v>220</v>
      </c>
      <c r="E1181" s="6" t="s">
        <v>271</v>
      </c>
      <c r="F1181" s="6" t="s">
        <v>274</v>
      </c>
      <c r="G1181" s="84" t="s">
        <v>34</v>
      </c>
      <c r="H1181" s="84">
        <v>9993</v>
      </c>
      <c r="I1181" s="13"/>
      <c r="J1181" s="6"/>
      <c r="K1181" s="6" t="s">
        <v>72</v>
      </c>
      <c r="L1181" s="6" t="s">
        <v>275</v>
      </c>
      <c r="M1181" s="6"/>
      <c r="N1181" s="57"/>
      <c r="O1181" s="57"/>
      <c r="P1181" s="57"/>
      <c r="Q1181" s="57"/>
      <c r="R1181" s="57"/>
      <c r="S1181" s="57"/>
      <c r="T1181" s="57"/>
      <c r="U1181" s="57"/>
      <c r="V1181" s="57"/>
      <c r="W1181" s="57"/>
      <c r="X1181" s="57"/>
      <c r="Y1181" s="57"/>
      <c r="Z1181" s="57"/>
      <c r="AA1181" s="57"/>
      <c r="AB1181" s="57"/>
      <c r="AC1181" s="57"/>
      <c r="AD1181" s="57"/>
      <c r="AE1181" s="57"/>
      <c r="AF1181" s="57"/>
      <c r="AG1181" s="57"/>
      <c r="AH1181" s="57"/>
      <c r="AI1181" s="57"/>
      <c r="AJ1181" s="57"/>
      <c r="AK1181" s="57"/>
      <c r="AL1181" s="57"/>
      <c r="AM1181" s="57"/>
      <c r="AN1181" s="57"/>
      <c r="AO1181" s="57"/>
      <c r="AP1181" s="57"/>
      <c r="AQ1181" s="57"/>
      <c r="AR1181" s="57"/>
      <c r="AS1181" s="57"/>
      <c r="AT1181" s="57"/>
      <c r="AU1181" s="57"/>
      <c r="AV1181" s="57"/>
      <c r="AW1181" s="57"/>
      <c r="AX1181" s="57"/>
      <c r="AY1181" s="57"/>
      <c r="AZ1181" s="57"/>
      <c r="BA1181" s="57"/>
      <c r="BB1181" s="57"/>
      <c r="BC1181" s="57"/>
      <c r="BD1181" s="57"/>
      <c r="BE1181" s="57"/>
      <c r="BF1181" s="57"/>
      <c r="BG1181" s="57"/>
      <c r="BH1181" s="57"/>
      <c r="BI1181" s="57"/>
      <c r="BJ1181" s="57"/>
      <c r="BK1181" s="57"/>
      <c r="BL1181" s="57"/>
      <c r="BM1181" s="57"/>
      <c r="BN1181" s="57"/>
      <c r="BO1181" s="57"/>
      <c r="BP1181" s="57"/>
      <c r="BQ1181" s="57"/>
      <c r="BR1181" s="57"/>
      <c r="BS1181" s="57"/>
      <c r="BT1181" s="57"/>
      <c r="BU1181" s="57"/>
      <c r="BV1181" s="57"/>
      <c r="BW1181" s="57"/>
      <c r="BX1181" s="57"/>
      <c r="BY1181" s="57"/>
      <c r="BZ1181" s="57"/>
      <c r="CA1181" s="57"/>
      <c r="CB1181" s="57"/>
      <c r="CC1181" s="57"/>
      <c r="CD1181" s="57"/>
      <c r="CE1181" s="57"/>
      <c r="CF1181" s="57"/>
      <c r="CG1181" s="57"/>
      <c r="CH1181" s="57"/>
      <c r="CI1181" s="57"/>
      <c r="CJ1181" s="57"/>
      <c r="CK1181" s="57"/>
      <c r="CL1181" s="57"/>
      <c r="CM1181" s="57"/>
      <c r="CN1181" s="57"/>
      <c r="CO1181" s="57"/>
      <c r="CP1181" s="57"/>
      <c r="CQ1181" s="57"/>
      <c r="CR1181" s="57"/>
      <c r="CS1181" s="57"/>
      <c r="CT1181" s="57"/>
      <c r="CU1181" s="57"/>
      <c r="CV1181" s="57"/>
      <c r="CW1181" s="57"/>
      <c r="CX1181" s="57"/>
    </row>
    <row r="1182" spans="1:102" s="46" customFormat="1" ht="39.75" customHeight="1">
      <c r="A1182" s="83">
        <v>14</v>
      </c>
      <c r="B1182" s="83"/>
      <c r="C1182" s="6" t="s">
        <v>276</v>
      </c>
      <c r="D1182" s="6" t="s">
        <v>220</v>
      </c>
      <c r="E1182" s="6" t="s">
        <v>259</v>
      </c>
      <c r="F1182" s="6" t="s">
        <v>277</v>
      </c>
      <c r="G1182" s="84" t="s">
        <v>34</v>
      </c>
      <c r="H1182" s="84">
        <v>1950</v>
      </c>
      <c r="I1182" s="13"/>
      <c r="J1182" s="6"/>
      <c r="K1182" s="6" t="s">
        <v>72</v>
      </c>
      <c r="L1182" s="6" t="s">
        <v>278</v>
      </c>
      <c r="M1182" s="6"/>
      <c r="N1182" s="57"/>
      <c r="O1182" s="57"/>
      <c r="P1182" s="57"/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  <c r="AB1182" s="57"/>
      <c r="AC1182" s="57"/>
      <c r="AD1182" s="57"/>
      <c r="AE1182" s="57"/>
      <c r="AF1182" s="57"/>
      <c r="AG1182" s="57"/>
      <c r="AH1182" s="57"/>
      <c r="AI1182" s="57"/>
      <c r="AJ1182" s="57"/>
      <c r="AK1182" s="57"/>
      <c r="AL1182" s="57"/>
      <c r="AM1182" s="57"/>
      <c r="AN1182" s="57"/>
      <c r="AO1182" s="57"/>
      <c r="AP1182" s="57"/>
      <c r="AQ1182" s="57"/>
      <c r="AR1182" s="57"/>
      <c r="AS1182" s="57"/>
      <c r="AT1182" s="57"/>
      <c r="AU1182" s="57"/>
      <c r="AV1182" s="57"/>
      <c r="AW1182" s="57"/>
      <c r="AX1182" s="57"/>
      <c r="AY1182" s="57"/>
      <c r="AZ1182" s="57"/>
      <c r="BA1182" s="57"/>
      <c r="BB1182" s="57"/>
      <c r="BC1182" s="57"/>
      <c r="BD1182" s="57"/>
      <c r="BE1182" s="57"/>
      <c r="BF1182" s="57"/>
      <c r="BG1182" s="57"/>
      <c r="BH1182" s="57"/>
      <c r="BI1182" s="57"/>
      <c r="BJ1182" s="57"/>
      <c r="BK1182" s="57"/>
      <c r="BL1182" s="57"/>
      <c r="BM1182" s="57"/>
      <c r="BN1182" s="57"/>
      <c r="BO1182" s="57"/>
      <c r="BP1182" s="57"/>
      <c r="BQ1182" s="57"/>
      <c r="BR1182" s="57"/>
      <c r="BS1182" s="57"/>
      <c r="BT1182" s="57"/>
      <c r="BU1182" s="57"/>
      <c r="BV1182" s="57"/>
      <c r="BW1182" s="57"/>
      <c r="BX1182" s="57"/>
      <c r="BY1182" s="57"/>
      <c r="BZ1182" s="57"/>
      <c r="CA1182" s="57"/>
      <c r="CB1182" s="57"/>
      <c r="CC1182" s="57"/>
      <c r="CD1182" s="57"/>
      <c r="CE1182" s="57"/>
      <c r="CF1182" s="57"/>
      <c r="CG1182" s="57"/>
      <c r="CH1182" s="57"/>
      <c r="CI1182" s="57"/>
      <c r="CJ1182" s="57"/>
      <c r="CK1182" s="57"/>
      <c r="CL1182" s="57"/>
      <c r="CM1182" s="57"/>
      <c r="CN1182" s="57"/>
      <c r="CO1182" s="57"/>
      <c r="CP1182" s="57"/>
      <c r="CQ1182" s="57"/>
      <c r="CR1182" s="57"/>
      <c r="CS1182" s="57"/>
      <c r="CT1182" s="57"/>
      <c r="CU1182" s="57"/>
      <c r="CV1182" s="57"/>
      <c r="CW1182" s="57"/>
      <c r="CX1182" s="57"/>
    </row>
    <row r="1183" spans="1:102" s="46" customFormat="1" ht="39.75" customHeight="1">
      <c r="A1183" s="83">
        <v>15</v>
      </c>
      <c r="B1183" s="83"/>
      <c r="C1183" s="6" t="s">
        <v>279</v>
      </c>
      <c r="D1183" s="6" t="s">
        <v>214</v>
      </c>
      <c r="E1183" s="6" t="s">
        <v>280</v>
      </c>
      <c r="F1183" s="6" t="s">
        <v>281</v>
      </c>
      <c r="G1183" s="84" t="s">
        <v>34</v>
      </c>
      <c r="H1183" s="84">
        <v>11923</v>
      </c>
      <c r="I1183" s="13"/>
      <c r="J1183" s="6"/>
      <c r="K1183" s="6" t="s">
        <v>282</v>
      </c>
      <c r="L1183" s="6" t="s">
        <v>283</v>
      </c>
      <c r="M1183" s="6"/>
      <c r="N1183" s="57"/>
      <c r="O1183" s="57"/>
      <c r="P1183" s="57"/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  <c r="AB1183" s="57"/>
      <c r="AC1183" s="57"/>
      <c r="AD1183" s="57"/>
      <c r="AE1183" s="57"/>
      <c r="AF1183" s="57"/>
      <c r="AG1183" s="57"/>
      <c r="AH1183" s="57"/>
      <c r="AI1183" s="57"/>
      <c r="AJ1183" s="57"/>
      <c r="AK1183" s="57"/>
      <c r="AL1183" s="57"/>
      <c r="AM1183" s="57"/>
      <c r="AN1183" s="57"/>
      <c r="AO1183" s="57"/>
      <c r="AP1183" s="57"/>
      <c r="AQ1183" s="57"/>
      <c r="AR1183" s="57"/>
      <c r="AS1183" s="57"/>
      <c r="AT1183" s="57"/>
      <c r="AU1183" s="57"/>
      <c r="AV1183" s="57"/>
      <c r="AW1183" s="57"/>
      <c r="AX1183" s="57"/>
      <c r="AY1183" s="57"/>
      <c r="AZ1183" s="57"/>
      <c r="BA1183" s="57"/>
      <c r="BB1183" s="57"/>
      <c r="BC1183" s="57"/>
      <c r="BD1183" s="57"/>
      <c r="BE1183" s="57"/>
      <c r="BF1183" s="57"/>
      <c r="BG1183" s="57"/>
      <c r="BH1183" s="57"/>
      <c r="BI1183" s="57"/>
      <c r="BJ1183" s="57"/>
      <c r="BK1183" s="57"/>
      <c r="BL1183" s="57"/>
      <c r="BM1183" s="57"/>
      <c r="BN1183" s="57"/>
      <c r="BO1183" s="57"/>
      <c r="BP1183" s="57"/>
      <c r="BQ1183" s="57"/>
      <c r="BR1183" s="57"/>
      <c r="BS1183" s="57"/>
      <c r="BT1183" s="57"/>
      <c r="BU1183" s="57"/>
      <c r="BV1183" s="57"/>
      <c r="BW1183" s="57"/>
      <c r="BX1183" s="57"/>
      <c r="BY1183" s="57"/>
      <c r="BZ1183" s="57"/>
      <c r="CA1183" s="57"/>
      <c r="CB1183" s="57"/>
      <c r="CC1183" s="57"/>
      <c r="CD1183" s="57"/>
      <c r="CE1183" s="57"/>
      <c r="CF1183" s="57"/>
      <c r="CG1183" s="57"/>
      <c r="CH1183" s="57"/>
      <c r="CI1183" s="57"/>
      <c r="CJ1183" s="57"/>
      <c r="CK1183" s="57"/>
      <c r="CL1183" s="57"/>
      <c r="CM1183" s="57"/>
      <c r="CN1183" s="57"/>
      <c r="CO1183" s="57"/>
      <c r="CP1183" s="57"/>
      <c r="CQ1183" s="57"/>
      <c r="CR1183" s="57"/>
      <c r="CS1183" s="57"/>
      <c r="CT1183" s="57"/>
      <c r="CU1183" s="57"/>
      <c r="CV1183" s="57"/>
      <c r="CW1183" s="57"/>
      <c r="CX1183" s="57"/>
    </row>
    <row r="1184" spans="1:102" s="46" customFormat="1" ht="39.75" customHeight="1">
      <c r="A1184" s="83">
        <v>16</v>
      </c>
      <c r="B1184" s="83"/>
      <c r="C1184" s="6" t="s">
        <v>284</v>
      </c>
      <c r="D1184" s="6" t="s">
        <v>214</v>
      </c>
      <c r="E1184" s="6" t="s">
        <v>285</v>
      </c>
      <c r="F1184" s="6" t="s">
        <v>286</v>
      </c>
      <c r="G1184" s="84" t="s">
        <v>34</v>
      </c>
      <c r="H1184" s="84">
        <v>4900</v>
      </c>
      <c r="I1184" s="13"/>
      <c r="J1184" s="6"/>
      <c r="K1184" s="6" t="s">
        <v>282</v>
      </c>
      <c r="L1184" s="6" t="s">
        <v>287</v>
      </c>
      <c r="M1184" s="6"/>
      <c r="N1184" s="57"/>
      <c r="O1184" s="57"/>
      <c r="P1184" s="57"/>
      <c r="Q1184" s="57"/>
      <c r="R1184" s="57"/>
      <c r="S1184" s="57"/>
      <c r="T1184" s="57"/>
      <c r="U1184" s="57"/>
      <c r="V1184" s="57"/>
      <c r="W1184" s="57"/>
      <c r="X1184" s="57"/>
      <c r="Y1184" s="57"/>
      <c r="Z1184" s="57"/>
      <c r="AA1184" s="57"/>
      <c r="AB1184" s="57"/>
      <c r="AC1184" s="57"/>
      <c r="AD1184" s="57"/>
      <c r="AE1184" s="57"/>
      <c r="AF1184" s="57"/>
      <c r="AG1184" s="57"/>
      <c r="AH1184" s="57"/>
      <c r="AI1184" s="57"/>
      <c r="AJ1184" s="57"/>
      <c r="AK1184" s="57"/>
      <c r="AL1184" s="57"/>
      <c r="AM1184" s="57"/>
      <c r="AN1184" s="57"/>
      <c r="AO1184" s="57"/>
      <c r="AP1184" s="57"/>
      <c r="AQ1184" s="57"/>
      <c r="AR1184" s="57"/>
      <c r="AS1184" s="57"/>
      <c r="AT1184" s="57"/>
      <c r="AU1184" s="57"/>
      <c r="AV1184" s="57"/>
      <c r="AW1184" s="57"/>
      <c r="AX1184" s="57"/>
      <c r="AY1184" s="57"/>
      <c r="AZ1184" s="57"/>
      <c r="BA1184" s="57"/>
      <c r="BB1184" s="57"/>
      <c r="BC1184" s="57"/>
      <c r="BD1184" s="57"/>
      <c r="BE1184" s="57"/>
      <c r="BF1184" s="57"/>
      <c r="BG1184" s="57"/>
      <c r="BH1184" s="57"/>
      <c r="BI1184" s="57"/>
      <c r="BJ1184" s="57"/>
      <c r="BK1184" s="57"/>
      <c r="BL1184" s="57"/>
      <c r="BM1184" s="57"/>
      <c r="BN1184" s="57"/>
      <c r="BO1184" s="57"/>
      <c r="BP1184" s="57"/>
      <c r="BQ1184" s="57"/>
      <c r="BR1184" s="57"/>
      <c r="BS1184" s="57"/>
      <c r="BT1184" s="57"/>
      <c r="BU1184" s="57"/>
      <c r="BV1184" s="57"/>
      <c r="BW1184" s="57"/>
      <c r="BX1184" s="57"/>
      <c r="BY1184" s="57"/>
      <c r="BZ1184" s="57"/>
      <c r="CA1184" s="57"/>
      <c r="CB1184" s="57"/>
      <c r="CC1184" s="57"/>
      <c r="CD1184" s="57"/>
      <c r="CE1184" s="57"/>
      <c r="CF1184" s="57"/>
      <c r="CG1184" s="57"/>
      <c r="CH1184" s="57"/>
      <c r="CI1184" s="57"/>
      <c r="CJ1184" s="57"/>
      <c r="CK1184" s="57"/>
      <c r="CL1184" s="57"/>
      <c r="CM1184" s="57"/>
      <c r="CN1184" s="57"/>
      <c r="CO1184" s="57"/>
      <c r="CP1184" s="57"/>
      <c r="CQ1184" s="57"/>
      <c r="CR1184" s="57"/>
      <c r="CS1184" s="57"/>
      <c r="CT1184" s="57"/>
      <c r="CU1184" s="57"/>
      <c r="CV1184" s="57"/>
      <c r="CW1184" s="57"/>
      <c r="CX1184" s="57"/>
    </row>
    <row r="1185" spans="1:102" s="46" customFormat="1" ht="39.75" customHeight="1">
      <c r="A1185" s="83">
        <v>17</v>
      </c>
      <c r="B1185" s="83"/>
      <c r="C1185" s="5" t="s">
        <v>279</v>
      </c>
      <c r="D1185" s="5" t="s">
        <v>214</v>
      </c>
      <c r="E1185" s="4" t="s">
        <v>288</v>
      </c>
      <c r="F1185" s="92" t="s">
        <v>289</v>
      </c>
      <c r="G1185" s="92" t="s">
        <v>34</v>
      </c>
      <c r="H1185" s="84">
        <v>3000</v>
      </c>
      <c r="I1185" s="89"/>
      <c r="J1185" s="10"/>
      <c r="K1185" s="6" t="s">
        <v>282</v>
      </c>
      <c r="L1185" s="92" t="s">
        <v>290</v>
      </c>
      <c r="M1185" s="6"/>
      <c r="N1185" s="57"/>
      <c r="O1185" s="57"/>
      <c r="P1185" s="57"/>
      <c r="Q1185" s="57"/>
      <c r="R1185" s="57"/>
      <c r="S1185" s="57"/>
      <c r="T1185" s="57"/>
      <c r="U1185" s="57"/>
      <c r="V1185" s="57"/>
      <c r="W1185" s="57"/>
      <c r="X1185" s="57"/>
      <c r="Y1185" s="57"/>
      <c r="Z1185" s="57"/>
      <c r="AA1185" s="57"/>
      <c r="AB1185" s="57"/>
      <c r="AC1185" s="57"/>
      <c r="AD1185" s="57"/>
      <c r="AE1185" s="57"/>
      <c r="AF1185" s="57"/>
      <c r="AG1185" s="57"/>
      <c r="AH1185" s="57"/>
      <c r="AI1185" s="57"/>
      <c r="AJ1185" s="57"/>
      <c r="AK1185" s="57"/>
      <c r="AL1185" s="57"/>
      <c r="AM1185" s="57"/>
      <c r="AN1185" s="57"/>
      <c r="AO1185" s="57"/>
      <c r="AP1185" s="57"/>
      <c r="AQ1185" s="57"/>
      <c r="AR1185" s="57"/>
      <c r="AS1185" s="57"/>
      <c r="AT1185" s="57"/>
      <c r="AU1185" s="57"/>
      <c r="AV1185" s="57"/>
      <c r="AW1185" s="57"/>
      <c r="AX1185" s="57"/>
      <c r="AY1185" s="57"/>
      <c r="AZ1185" s="57"/>
      <c r="BA1185" s="57"/>
      <c r="BB1185" s="57"/>
      <c r="BC1185" s="57"/>
      <c r="BD1185" s="57"/>
      <c r="BE1185" s="57"/>
      <c r="BF1185" s="57"/>
      <c r="BG1185" s="57"/>
      <c r="BH1185" s="57"/>
      <c r="BI1185" s="57"/>
      <c r="BJ1185" s="57"/>
      <c r="BK1185" s="57"/>
      <c r="BL1185" s="57"/>
      <c r="BM1185" s="57"/>
      <c r="BN1185" s="57"/>
      <c r="BO1185" s="57"/>
      <c r="BP1185" s="57"/>
      <c r="BQ1185" s="57"/>
      <c r="BR1185" s="57"/>
      <c r="BS1185" s="57"/>
      <c r="BT1185" s="57"/>
      <c r="BU1185" s="57"/>
      <c r="BV1185" s="57"/>
      <c r="BW1185" s="57"/>
      <c r="BX1185" s="57"/>
      <c r="BY1185" s="57"/>
      <c r="BZ1185" s="57"/>
      <c r="CA1185" s="57"/>
      <c r="CB1185" s="57"/>
      <c r="CC1185" s="57"/>
      <c r="CD1185" s="57"/>
      <c r="CE1185" s="57"/>
      <c r="CF1185" s="57"/>
      <c r="CG1185" s="57"/>
      <c r="CH1185" s="57"/>
      <c r="CI1185" s="57"/>
      <c r="CJ1185" s="57"/>
      <c r="CK1185" s="57"/>
      <c r="CL1185" s="57"/>
      <c r="CM1185" s="57"/>
      <c r="CN1185" s="57"/>
      <c r="CO1185" s="57"/>
      <c r="CP1185" s="57"/>
      <c r="CQ1185" s="57"/>
      <c r="CR1185" s="57"/>
      <c r="CS1185" s="57"/>
      <c r="CT1185" s="57"/>
      <c r="CU1185" s="57"/>
      <c r="CV1185" s="57"/>
      <c r="CW1185" s="57"/>
      <c r="CX1185" s="57"/>
    </row>
    <row r="1186" spans="1:102" s="46" customFormat="1" ht="39.75" customHeight="1">
      <c r="A1186" s="83">
        <v>18</v>
      </c>
      <c r="B1186" s="83"/>
      <c r="C1186" s="5" t="s">
        <v>291</v>
      </c>
      <c r="D1186" s="5" t="s">
        <v>220</v>
      </c>
      <c r="E1186" s="6" t="s">
        <v>292</v>
      </c>
      <c r="F1186" s="6" t="s">
        <v>293</v>
      </c>
      <c r="G1186" s="84" t="s">
        <v>34</v>
      </c>
      <c r="H1186" s="23">
        <v>812</v>
      </c>
      <c r="I1186" s="89"/>
      <c r="J1186" s="10"/>
      <c r="K1186" s="90">
        <v>42786</v>
      </c>
      <c r="L1186" s="6" t="s">
        <v>294</v>
      </c>
      <c r="M1186" s="6"/>
      <c r="N1186" s="57"/>
      <c r="O1186" s="57"/>
      <c r="P1186" s="57"/>
      <c r="Q1186" s="57"/>
      <c r="R1186" s="57"/>
      <c r="S1186" s="57"/>
      <c r="T1186" s="57"/>
      <c r="U1186" s="57"/>
      <c r="V1186" s="57"/>
      <c r="W1186" s="57"/>
      <c r="X1186" s="57"/>
      <c r="Y1186" s="57"/>
      <c r="Z1186" s="57"/>
      <c r="AA1186" s="57"/>
      <c r="AB1186" s="57"/>
      <c r="AC1186" s="57"/>
      <c r="AD1186" s="57"/>
      <c r="AE1186" s="57"/>
      <c r="AF1186" s="57"/>
      <c r="AG1186" s="57"/>
      <c r="AH1186" s="57"/>
      <c r="AI1186" s="57"/>
      <c r="AJ1186" s="57"/>
      <c r="AK1186" s="57"/>
      <c r="AL1186" s="57"/>
      <c r="AM1186" s="57"/>
      <c r="AN1186" s="57"/>
      <c r="AO1186" s="57"/>
      <c r="AP1186" s="57"/>
      <c r="AQ1186" s="57"/>
      <c r="AR1186" s="57"/>
      <c r="AS1186" s="57"/>
      <c r="AT1186" s="57"/>
      <c r="AU1186" s="57"/>
      <c r="AV1186" s="57"/>
      <c r="AW1186" s="57"/>
      <c r="AX1186" s="57"/>
      <c r="AY1186" s="57"/>
      <c r="AZ1186" s="57"/>
      <c r="BA1186" s="57"/>
      <c r="BB1186" s="57"/>
      <c r="BC1186" s="57"/>
      <c r="BD1186" s="57"/>
      <c r="BE1186" s="57"/>
      <c r="BF1186" s="57"/>
      <c r="BG1186" s="57"/>
      <c r="BH1186" s="57"/>
      <c r="BI1186" s="57"/>
      <c r="BJ1186" s="57"/>
      <c r="BK1186" s="57"/>
      <c r="BL1186" s="57"/>
      <c r="BM1186" s="57"/>
      <c r="BN1186" s="57"/>
      <c r="BO1186" s="57"/>
      <c r="BP1186" s="57"/>
      <c r="BQ1186" s="57"/>
      <c r="BR1186" s="57"/>
      <c r="BS1186" s="57"/>
      <c r="BT1186" s="57"/>
      <c r="BU1186" s="57"/>
      <c r="BV1186" s="57"/>
      <c r="BW1186" s="57"/>
      <c r="BX1186" s="57"/>
      <c r="BY1186" s="57"/>
      <c r="BZ1186" s="57"/>
      <c r="CA1186" s="57"/>
      <c r="CB1186" s="57"/>
      <c r="CC1186" s="57"/>
      <c r="CD1186" s="57"/>
      <c r="CE1186" s="57"/>
      <c r="CF1186" s="57"/>
      <c r="CG1186" s="57"/>
      <c r="CH1186" s="57"/>
      <c r="CI1186" s="57"/>
      <c r="CJ1186" s="57"/>
      <c r="CK1186" s="57"/>
      <c r="CL1186" s="57"/>
      <c r="CM1186" s="57"/>
      <c r="CN1186" s="57"/>
      <c r="CO1186" s="57"/>
      <c r="CP1186" s="57"/>
      <c r="CQ1186" s="57"/>
      <c r="CR1186" s="57"/>
      <c r="CS1186" s="57"/>
      <c r="CT1186" s="57"/>
      <c r="CU1186" s="57"/>
      <c r="CV1186" s="57"/>
      <c r="CW1186" s="57"/>
      <c r="CX1186" s="57"/>
    </row>
    <row r="1187" spans="1:102" s="46" customFormat="1" ht="39.75" customHeight="1">
      <c r="A1187" s="83">
        <v>19</v>
      </c>
      <c r="B1187" s="83"/>
      <c r="C1187" s="5" t="s">
        <v>295</v>
      </c>
      <c r="D1187" s="5" t="s">
        <v>214</v>
      </c>
      <c r="E1187" s="6" t="s">
        <v>296</v>
      </c>
      <c r="F1187" s="92" t="s">
        <v>297</v>
      </c>
      <c r="G1187" s="92" t="s">
        <v>243</v>
      </c>
      <c r="H1187" s="84"/>
      <c r="I1187" s="89">
        <v>2000</v>
      </c>
      <c r="J1187" s="10"/>
      <c r="K1187" s="6" t="s">
        <v>282</v>
      </c>
      <c r="L1187" s="92" t="s">
        <v>298</v>
      </c>
      <c r="M1187" s="6"/>
      <c r="N1187" s="57"/>
      <c r="O1187" s="57"/>
      <c r="P1187" s="57"/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  <c r="AB1187" s="57"/>
      <c r="AC1187" s="57"/>
      <c r="AD1187" s="57"/>
      <c r="AE1187" s="57"/>
      <c r="AF1187" s="57"/>
      <c r="AG1187" s="57"/>
      <c r="AH1187" s="57"/>
      <c r="AI1187" s="57"/>
      <c r="AJ1187" s="57"/>
      <c r="AK1187" s="57"/>
      <c r="AL1187" s="57"/>
      <c r="AM1187" s="57"/>
      <c r="AN1187" s="57"/>
      <c r="AO1187" s="57"/>
      <c r="AP1187" s="57"/>
      <c r="AQ1187" s="57"/>
      <c r="AR1187" s="57"/>
      <c r="AS1187" s="57"/>
      <c r="AT1187" s="57"/>
      <c r="AU1187" s="57"/>
      <c r="AV1187" s="57"/>
      <c r="AW1187" s="57"/>
      <c r="AX1187" s="57"/>
      <c r="AY1187" s="57"/>
      <c r="AZ1187" s="57"/>
      <c r="BA1187" s="57"/>
      <c r="BB1187" s="57"/>
      <c r="BC1187" s="57"/>
      <c r="BD1187" s="57"/>
      <c r="BE1187" s="57"/>
      <c r="BF1187" s="57"/>
      <c r="BG1187" s="57"/>
      <c r="BH1187" s="57"/>
      <c r="BI1187" s="57"/>
      <c r="BJ1187" s="57"/>
      <c r="BK1187" s="57"/>
      <c r="BL1187" s="57"/>
      <c r="BM1187" s="57"/>
      <c r="BN1187" s="57"/>
      <c r="BO1187" s="57"/>
      <c r="BP1187" s="57"/>
      <c r="BQ1187" s="57"/>
      <c r="BR1187" s="57"/>
      <c r="BS1187" s="57"/>
      <c r="BT1187" s="57"/>
      <c r="BU1187" s="57"/>
      <c r="BV1187" s="57"/>
      <c r="BW1187" s="57"/>
      <c r="BX1187" s="57"/>
      <c r="BY1187" s="57"/>
      <c r="BZ1187" s="57"/>
      <c r="CA1187" s="57"/>
      <c r="CB1187" s="57"/>
      <c r="CC1187" s="57"/>
      <c r="CD1187" s="57"/>
      <c r="CE1187" s="57"/>
      <c r="CF1187" s="57"/>
      <c r="CG1187" s="57"/>
      <c r="CH1187" s="57"/>
      <c r="CI1187" s="57"/>
      <c r="CJ1187" s="57"/>
      <c r="CK1187" s="57"/>
      <c r="CL1187" s="57"/>
      <c r="CM1187" s="57"/>
      <c r="CN1187" s="57"/>
      <c r="CO1187" s="57"/>
      <c r="CP1187" s="57"/>
      <c r="CQ1187" s="57"/>
      <c r="CR1187" s="57"/>
      <c r="CS1187" s="57"/>
      <c r="CT1187" s="57"/>
      <c r="CU1187" s="57"/>
      <c r="CV1187" s="57"/>
      <c r="CW1187" s="57"/>
      <c r="CX1187" s="57"/>
    </row>
    <row r="1188" spans="1:102" s="46" customFormat="1" ht="39.75" customHeight="1">
      <c r="A1188" s="83">
        <v>20</v>
      </c>
      <c r="B1188" s="83"/>
      <c r="C1188" s="5" t="s">
        <v>291</v>
      </c>
      <c r="D1188" s="5" t="s">
        <v>220</v>
      </c>
      <c r="E1188" s="6" t="s">
        <v>292</v>
      </c>
      <c r="F1188" s="6" t="s">
        <v>299</v>
      </c>
      <c r="G1188" s="84" t="s">
        <v>243</v>
      </c>
      <c r="H1188" s="23"/>
      <c r="I1188" s="89">
        <v>20000</v>
      </c>
      <c r="J1188" s="10"/>
      <c r="K1188" s="6" t="s">
        <v>300</v>
      </c>
      <c r="L1188" s="6" t="s">
        <v>301</v>
      </c>
      <c r="M1188" s="6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  <c r="AB1188" s="57"/>
      <c r="AC1188" s="57"/>
      <c r="AD1188" s="57"/>
      <c r="AE1188" s="57"/>
      <c r="AF1188" s="57"/>
      <c r="AG1188" s="57"/>
      <c r="AH1188" s="57"/>
      <c r="AI1188" s="57"/>
      <c r="AJ1188" s="57"/>
      <c r="AK1188" s="57"/>
      <c r="AL1188" s="57"/>
      <c r="AM1188" s="57"/>
      <c r="AN1188" s="57"/>
      <c r="AO1188" s="57"/>
      <c r="AP1188" s="57"/>
      <c r="AQ1188" s="57"/>
      <c r="AR1188" s="57"/>
      <c r="AS1188" s="57"/>
      <c r="AT1188" s="57"/>
      <c r="AU1188" s="57"/>
      <c r="AV1188" s="57"/>
      <c r="AW1188" s="57"/>
      <c r="AX1188" s="57"/>
      <c r="AY1188" s="57"/>
      <c r="AZ1188" s="57"/>
      <c r="BA1188" s="57"/>
      <c r="BB1188" s="57"/>
      <c r="BC1188" s="57"/>
      <c r="BD1188" s="57"/>
      <c r="BE1188" s="57"/>
      <c r="BF1188" s="57"/>
      <c r="BG1188" s="57"/>
      <c r="BH1188" s="57"/>
      <c r="BI1188" s="57"/>
      <c r="BJ1188" s="57"/>
      <c r="BK1188" s="57"/>
      <c r="BL1188" s="57"/>
      <c r="BM1188" s="57"/>
      <c r="BN1188" s="57"/>
      <c r="BO1188" s="57"/>
      <c r="BP1188" s="57"/>
      <c r="BQ1188" s="57"/>
      <c r="BR1188" s="57"/>
      <c r="BS1188" s="57"/>
      <c r="BT1188" s="57"/>
      <c r="BU1188" s="57"/>
      <c r="BV1188" s="57"/>
      <c r="BW1188" s="57"/>
      <c r="BX1188" s="57"/>
      <c r="BY1188" s="57"/>
      <c r="BZ1188" s="57"/>
      <c r="CA1188" s="57"/>
      <c r="CB1188" s="57"/>
      <c r="CC1188" s="57"/>
      <c r="CD1188" s="57"/>
      <c r="CE1188" s="57"/>
      <c r="CF1188" s="57"/>
      <c r="CG1188" s="57"/>
      <c r="CH1188" s="57"/>
      <c r="CI1188" s="57"/>
      <c r="CJ1188" s="57"/>
      <c r="CK1188" s="57"/>
      <c r="CL1188" s="57"/>
      <c r="CM1188" s="57"/>
      <c r="CN1188" s="57"/>
      <c r="CO1188" s="57"/>
      <c r="CP1188" s="57"/>
      <c r="CQ1188" s="57"/>
      <c r="CR1188" s="57"/>
      <c r="CS1188" s="57"/>
      <c r="CT1188" s="57"/>
      <c r="CU1188" s="57"/>
      <c r="CV1188" s="57"/>
      <c r="CW1188" s="57"/>
      <c r="CX1188" s="57"/>
    </row>
    <row r="1189" spans="1:102" s="46" customFormat="1" ht="39.75" customHeight="1">
      <c r="A1189" s="83">
        <v>21</v>
      </c>
      <c r="B1189" s="83"/>
      <c r="C1189" s="5" t="s">
        <v>302</v>
      </c>
      <c r="D1189" s="5" t="s">
        <v>303</v>
      </c>
      <c r="E1189" s="4" t="s">
        <v>304</v>
      </c>
      <c r="F1189" s="92" t="s">
        <v>305</v>
      </c>
      <c r="G1189" s="92" t="s">
        <v>34</v>
      </c>
      <c r="H1189" s="84">
        <v>720</v>
      </c>
      <c r="I1189" s="89"/>
      <c r="J1189" s="10"/>
      <c r="K1189" s="6" t="s">
        <v>306</v>
      </c>
      <c r="L1189" s="92" t="s">
        <v>307</v>
      </c>
      <c r="M1189" s="6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  <c r="AB1189" s="57"/>
      <c r="AC1189" s="57"/>
      <c r="AD1189" s="57"/>
      <c r="AE1189" s="57"/>
      <c r="AF1189" s="57"/>
      <c r="AG1189" s="57"/>
      <c r="AH1189" s="57"/>
      <c r="AI1189" s="57"/>
      <c r="AJ1189" s="57"/>
      <c r="AK1189" s="57"/>
      <c r="AL1189" s="57"/>
      <c r="AM1189" s="57"/>
      <c r="AN1189" s="57"/>
      <c r="AO1189" s="57"/>
      <c r="AP1189" s="57"/>
      <c r="AQ1189" s="57"/>
      <c r="AR1189" s="57"/>
      <c r="AS1189" s="57"/>
      <c r="AT1189" s="57"/>
      <c r="AU1189" s="57"/>
      <c r="AV1189" s="57"/>
      <c r="AW1189" s="57"/>
      <c r="AX1189" s="57"/>
      <c r="AY1189" s="57"/>
      <c r="AZ1189" s="57"/>
      <c r="BA1189" s="57"/>
      <c r="BB1189" s="57"/>
      <c r="BC1189" s="57"/>
      <c r="BD1189" s="57"/>
      <c r="BE1189" s="57"/>
      <c r="BF1189" s="57"/>
      <c r="BG1189" s="57"/>
      <c r="BH1189" s="57"/>
      <c r="BI1189" s="57"/>
      <c r="BJ1189" s="57"/>
      <c r="BK1189" s="57"/>
      <c r="BL1189" s="57"/>
      <c r="BM1189" s="57"/>
      <c r="BN1189" s="57"/>
      <c r="BO1189" s="57"/>
      <c r="BP1189" s="57"/>
      <c r="BQ1189" s="57"/>
      <c r="BR1189" s="57"/>
      <c r="BS1189" s="57"/>
      <c r="BT1189" s="57"/>
      <c r="BU1189" s="57"/>
      <c r="BV1189" s="57"/>
      <c r="BW1189" s="57"/>
      <c r="BX1189" s="57"/>
      <c r="BY1189" s="57"/>
      <c r="BZ1189" s="57"/>
      <c r="CA1189" s="57"/>
      <c r="CB1189" s="57"/>
      <c r="CC1189" s="57"/>
      <c r="CD1189" s="57"/>
      <c r="CE1189" s="57"/>
      <c r="CF1189" s="57"/>
      <c r="CG1189" s="57"/>
      <c r="CH1189" s="57"/>
      <c r="CI1189" s="57"/>
      <c r="CJ1189" s="57"/>
      <c r="CK1189" s="57"/>
      <c r="CL1189" s="57"/>
      <c r="CM1189" s="57"/>
      <c r="CN1189" s="57"/>
      <c r="CO1189" s="57"/>
      <c r="CP1189" s="57"/>
      <c r="CQ1189" s="57"/>
      <c r="CR1189" s="57"/>
      <c r="CS1189" s="57"/>
      <c r="CT1189" s="57"/>
      <c r="CU1189" s="57"/>
      <c r="CV1189" s="57"/>
      <c r="CW1189" s="57"/>
      <c r="CX1189" s="57"/>
    </row>
    <row r="1190" spans="1:102" s="46" customFormat="1" ht="39.75" customHeight="1">
      <c r="A1190" s="83">
        <v>22</v>
      </c>
      <c r="B1190" s="83"/>
      <c r="C1190" s="5" t="s">
        <v>308</v>
      </c>
      <c r="D1190" s="5" t="s">
        <v>220</v>
      </c>
      <c r="E1190" s="4" t="s">
        <v>309</v>
      </c>
      <c r="F1190" s="92" t="s">
        <v>310</v>
      </c>
      <c r="G1190" s="92" t="s">
        <v>34</v>
      </c>
      <c r="H1190" s="84">
        <v>1600</v>
      </c>
      <c r="I1190" s="89"/>
      <c r="J1190" s="10"/>
      <c r="K1190" s="6" t="s">
        <v>311</v>
      </c>
      <c r="L1190" s="92" t="s">
        <v>312</v>
      </c>
      <c r="M1190" s="6"/>
      <c r="N1190" s="57"/>
      <c r="O1190" s="57"/>
      <c r="P1190" s="57"/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  <c r="AB1190" s="57"/>
      <c r="AC1190" s="57"/>
      <c r="AD1190" s="57"/>
      <c r="AE1190" s="57"/>
      <c r="AF1190" s="57"/>
      <c r="AG1190" s="57"/>
      <c r="AH1190" s="57"/>
      <c r="AI1190" s="57"/>
      <c r="AJ1190" s="57"/>
      <c r="AK1190" s="57"/>
      <c r="AL1190" s="57"/>
      <c r="AM1190" s="57"/>
      <c r="AN1190" s="57"/>
      <c r="AO1190" s="57"/>
      <c r="AP1190" s="57"/>
      <c r="AQ1190" s="57"/>
      <c r="AR1190" s="57"/>
      <c r="AS1190" s="57"/>
      <c r="AT1190" s="57"/>
      <c r="AU1190" s="57"/>
      <c r="AV1190" s="57"/>
      <c r="AW1190" s="57"/>
      <c r="AX1190" s="57"/>
      <c r="AY1190" s="57"/>
      <c r="AZ1190" s="57"/>
      <c r="BA1190" s="57"/>
      <c r="BB1190" s="57"/>
      <c r="BC1190" s="57"/>
      <c r="BD1190" s="57"/>
      <c r="BE1190" s="57"/>
      <c r="BF1190" s="57"/>
      <c r="BG1190" s="57"/>
      <c r="BH1190" s="57"/>
      <c r="BI1190" s="57"/>
      <c r="BJ1190" s="57"/>
      <c r="BK1190" s="57"/>
      <c r="BL1190" s="57"/>
      <c r="BM1190" s="57"/>
      <c r="BN1190" s="57"/>
      <c r="BO1190" s="57"/>
      <c r="BP1190" s="57"/>
      <c r="BQ1190" s="57"/>
      <c r="BR1190" s="57"/>
      <c r="BS1190" s="57"/>
      <c r="BT1190" s="57"/>
      <c r="BU1190" s="57"/>
      <c r="BV1190" s="57"/>
      <c r="BW1190" s="57"/>
      <c r="BX1190" s="57"/>
      <c r="BY1190" s="57"/>
      <c r="BZ1190" s="57"/>
      <c r="CA1190" s="57"/>
      <c r="CB1190" s="57"/>
      <c r="CC1190" s="57"/>
      <c r="CD1190" s="57"/>
      <c r="CE1190" s="57"/>
      <c r="CF1190" s="57"/>
      <c r="CG1190" s="57"/>
      <c r="CH1190" s="57"/>
      <c r="CI1190" s="57"/>
      <c r="CJ1190" s="57"/>
      <c r="CK1190" s="57"/>
      <c r="CL1190" s="57"/>
      <c r="CM1190" s="57"/>
      <c r="CN1190" s="57"/>
      <c r="CO1190" s="57"/>
      <c r="CP1190" s="57"/>
      <c r="CQ1190" s="57"/>
      <c r="CR1190" s="57"/>
      <c r="CS1190" s="57"/>
      <c r="CT1190" s="57"/>
      <c r="CU1190" s="57"/>
      <c r="CV1190" s="57"/>
      <c r="CW1190" s="57"/>
      <c r="CX1190" s="57"/>
    </row>
    <row r="1191" spans="1:102" s="46" customFormat="1" ht="39.75" customHeight="1">
      <c r="A1191" s="83">
        <v>23</v>
      </c>
      <c r="B1191" s="83"/>
      <c r="C1191" s="6" t="s">
        <v>313</v>
      </c>
      <c r="D1191" s="6" t="s">
        <v>226</v>
      </c>
      <c r="E1191" s="6" t="s">
        <v>314</v>
      </c>
      <c r="F1191" s="6" t="s">
        <v>315</v>
      </c>
      <c r="G1191" s="84" t="s">
        <v>34</v>
      </c>
      <c r="H1191" s="84">
        <v>3000</v>
      </c>
      <c r="I1191" s="13"/>
      <c r="J1191" s="6"/>
      <c r="K1191" s="6" t="s">
        <v>200</v>
      </c>
      <c r="L1191" s="6" t="s">
        <v>316</v>
      </c>
      <c r="M1191" s="6"/>
      <c r="N1191" s="57"/>
      <c r="O1191" s="57"/>
      <c r="P1191" s="57"/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  <c r="AB1191" s="57"/>
      <c r="AC1191" s="57"/>
      <c r="AD1191" s="57"/>
      <c r="AE1191" s="57"/>
      <c r="AF1191" s="57"/>
      <c r="AG1191" s="57"/>
      <c r="AH1191" s="57"/>
      <c r="AI1191" s="57"/>
      <c r="AJ1191" s="57"/>
      <c r="AK1191" s="57"/>
      <c r="AL1191" s="57"/>
      <c r="AM1191" s="57"/>
      <c r="AN1191" s="57"/>
      <c r="AO1191" s="57"/>
      <c r="AP1191" s="57"/>
      <c r="AQ1191" s="57"/>
      <c r="AR1191" s="57"/>
      <c r="AS1191" s="57"/>
      <c r="AT1191" s="57"/>
      <c r="AU1191" s="57"/>
      <c r="AV1191" s="57"/>
      <c r="AW1191" s="57"/>
      <c r="AX1191" s="57"/>
      <c r="AY1191" s="57"/>
      <c r="AZ1191" s="57"/>
      <c r="BA1191" s="57"/>
      <c r="BB1191" s="57"/>
      <c r="BC1191" s="57"/>
      <c r="BD1191" s="57"/>
      <c r="BE1191" s="57"/>
      <c r="BF1191" s="57"/>
      <c r="BG1191" s="57"/>
      <c r="BH1191" s="57"/>
      <c r="BI1191" s="57"/>
      <c r="BJ1191" s="57"/>
      <c r="BK1191" s="57"/>
      <c r="BL1191" s="57"/>
      <c r="BM1191" s="57"/>
      <c r="BN1191" s="57"/>
      <c r="BO1191" s="57"/>
      <c r="BP1191" s="57"/>
      <c r="BQ1191" s="57"/>
      <c r="BR1191" s="57"/>
      <c r="BS1191" s="57"/>
      <c r="BT1191" s="57"/>
      <c r="BU1191" s="57"/>
      <c r="BV1191" s="57"/>
      <c r="BW1191" s="57"/>
      <c r="BX1191" s="57"/>
      <c r="BY1191" s="57"/>
      <c r="BZ1191" s="57"/>
      <c r="CA1191" s="57"/>
      <c r="CB1191" s="57"/>
      <c r="CC1191" s="57"/>
      <c r="CD1191" s="57"/>
      <c r="CE1191" s="57"/>
      <c r="CF1191" s="57"/>
      <c r="CG1191" s="57"/>
      <c r="CH1191" s="57"/>
      <c r="CI1191" s="57"/>
      <c r="CJ1191" s="57"/>
      <c r="CK1191" s="57"/>
      <c r="CL1191" s="57"/>
      <c r="CM1191" s="57"/>
      <c r="CN1191" s="57"/>
      <c r="CO1191" s="57"/>
      <c r="CP1191" s="57"/>
      <c r="CQ1191" s="57"/>
      <c r="CR1191" s="57"/>
      <c r="CS1191" s="57"/>
      <c r="CT1191" s="57"/>
      <c r="CU1191" s="57"/>
      <c r="CV1191" s="57"/>
      <c r="CW1191" s="57"/>
      <c r="CX1191" s="57"/>
    </row>
    <row r="1192" spans="1:102" s="46" customFormat="1" ht="39.75" customHeight="1">
      <c r="A1192" s="83">
        <v>24</v>
      </c>
      <c r="B1192" s="83"/>
      <c r="C1192" s="5" t="s">
        <v>317</v>
      </c>
      <c r="D1192" s="5" t="s">
        <v>318</v>
      </c>
      <c r="E1192" s="5" t="s">
        <v>319</v>
      </c>
      <c r="F1192" s="5" t="s">
        <v>320</v>
      </c>
      <c r="G1192" s="24" t="s">
        <v>321</v>
      </c>
      <c r="H1192" s="84"/>
      <c r="I1192" s="13">
        <v>118000</v>
      </c>
      <c r="J1192" s="6"/>
      <c r="K1192" s="90">
        <v>42933</v>
      </c>
      <c r="L1192" s="84" t="s">
        <v>322</v>
      </c>
      <c r="M1192" s="6"/>
      <c r="N1192" s="57"/>
      <c r="O1192" s="57"/>
      <c r="P1192" s="57"/>
      <c r="Q1192" s="57"/>
      <c r="R1192" s="57"/>
      <c r="S1192" s="57"/>
      <c r="T1192" s="57"/>
      <c r="U1192" s="57"/>
      <c r="V1192" s="57"/>
      <c r="W1192" s="57"/>
      <c r="X1192" s="57"/>
      <c r="Y1192" s="57"/>
      <c r="Z1192" s="57"/>
      <c r="AA1192" s="57"/>
      <c r="AB1192" s="57"/>
      <c r="AC1192" s="57"/>
      <c r="AD1192" s="57"/>
      <c r="AE1192" s="57"/>
      <c r="AF1192" s="57"/>
      <c r="AG1192" s="57"/>
      <c r="AH1192" s="57"/>
      <c r="AI1192" s="57"/>
      <c r="AJ1192" s="57"/>
      <c r="AK1192" s="57"/>
      <c r="AL1192" s="57"/>
      <c r="AM1192" s="57"/>
      <c r="AN1192" s="57"/>
      <c r="AO1192" s="57"/>
      <c r="AP1192" s="57"/>
      <c r="AQ1192" s="57"/>
      <c r="AR1192" s="57"/>
      <c r="AS1192" s="57"/>
      <c r="AT1192" s="57"/>
      <c r="AU1192" s="57"/>
      <c r="AV1192" s="57"/>
      <c r="AW1192" s="57"/>
      <c r="AX1192" s="57"/>
      <c r="AY1192" s="57"/>
      <c r="AZ1192" s="57"/>
      <c r="BA1192" s="57"/>
      <c r="BB1192" s="57"/>
      <c r="BC1192" s="57"/>
      <c r="BD1192" s="57"/>
      <c r="BE1192" s="57"/>
      <c r="BF1192" s="57"/>
      <c r="BG1192" s="57"/>
      <c r="BH1192" s="57"/>
      <c r="BI1192" s="57"/>
      <c r="BJ1192" s="57"/>
      <c r="BK1192" s="57"/>
      <c r="BL1192" s="57"/>
      <c r="BM1192" s="57"/>
      <c r="BN1192" s="57"/>
      <c r="BO1192" s="57"/>
      <c r="BP1192" s="57"/>
      <c r="BQ1192" s="57"/>
      <c r="BR1192" s="57"/>
      <c r="BS1192" s="57"/>
      <c r="BT1192" s="57"/>
      <c r="BU1192" s="57"/>
      <c r="BV1192" s="57"/>
      <c r="BW1192" s="57"/>
      <c r="BX1192" s="57"/>
      <c r="BY1192" s="57"/>
      <c r="BZ1192" s="57"/>
      <c r="CA1192" s="57"/>
      <c r="CB1192" s="57"/>
      <c r="CC1192" s="57"/>
      <c r="CD1192" s="57"/>
      <c r="CE1192" s="57"/>
      <c r="CF1192" s="57"/>
      <c r="CG1192" s="57"/>
      <c r="CH1192" s="57"/>
      <c r="CI1192" s="57"/>
      <c r="CJ1192" s="57"/>
      <c r="CK1192" s="57"/>
      <c r="CL1192" s="57"/>
      <c r="CM1192" s="57"/>
      <c r="CN1192" s="57"/>
      <c r="CO1192" s="57"/>
      <c r="CP1192" s="57"/>
      <c r="CQ1192" s="57"/>
      <c r="CR1192" s="57"/>
      <c r="CS1192" s="57"/>
      <c r="CT1192" s="57"/>
      <c r="CU1192" s="57"/>
      <c r="CV1192" s="57"/>
      <c r="CW1192" s="57"/>
      <c r="CX1192" s="57"/>
    </row>
    <row r="1193" spans="1:102" s="46" customFormat="1" ht="39.75" customHeight="1">
      <c r="A1193" s="83"/>
      <c r="B1193" s="83"/>
      <c r="C1193" s="5" t="s">
        <v>279</v>
      </c>
      <c r="D1193" s="5" t="s">
        <v>214</v>
      </c>
      <c r="E1193" s="5" t="s">
        <v>323</v>
      </c>
      <c r="F1193" s="5" t="s">
        <v>324</v>
      </c>
      <c r="G1193" s="24" t="s">
        <v>321</v>
      </c>
      <c r="H1193" s="84"/>
      <c r="I1193" s="13">
        <v>2625</v>
      </c>
      <c r="J1193" s="6"/>
      <c r="K1193" s="90">
        <v>42934</v>
      </c>
      <c r="L1193" s="84" t="s">
        <v>325</v>
      </c>
      <c r="M1193" s="6"/>
      <c r="N1193" s="57"/>
      <c r="O1193" s="57"/>
      <c r="P1193" s="57"/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  <c r="AB1193" s="57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  <c r="AZ1193" s="57"/>
      <c r="BA1193" s="57"/>
      <c r="BB1193" s="57"/>
      <c r="BC1193" s="57"/>
      <c r="BD1193" s="57"/>
      <c r="BE1193" s="57"/>
      <c r="BF1193" s="57"/>
      <c r="BG1193" s="57"/>
      <c r="BH1193" s="57"/>
      <c r="BI1193" s="57"/>
      <c r="BJ1193" s="57"/>
      <c r="BK1193" s="57"/>
      <c r="BL1193" s="57"/>
      <c r="BM1193" s="57"/>
      <c r="BN1193" s="57"/>
      <c r="BO1193" s="57"/>
      <c r="BP1193" s="57"/>
      <c r="BQ1193" s="57"/>
      <c r="BR1193" s="57"/>
      <c r="BS1193" s="57"/>
      <c r="BT1193" s="57"/>
      <c r="BU1193" s="57"/>
      <c r="BV1193" s="57"/>
      <c r="BW1193" s="57"/>
      <c r="BX1193" s="57"/>
      <c r="BY1193" s="57"/>
      <c r="BZ1193" s="57"/>
      <c r="CA1193" s="57"/>
      <c r="CB1193" s="57"/>
      <c r="CC1193" s="57"/>
      <c r="CD1193" s="57"/>
      <c r="CE1193" s="57"/>
      <c r="CF1193" s="57"/>
      <c r="CG1193" s="57"/>
      <c r="CH1193" s="57"/>
      <c r="CI1193" s="57"/>
      <c r="CJ1193" s="57"/>
      <c r="CK1193" s="57"/>
      <c r="CL1193" s="57"/>
      <c r="CM1193" s="57"/>
      <c r="CN1193" s="57"/>
      <c r="CO1193" s="57"/>
      <c r="CP1193" s="57"/>
      <c r="CQ1193" s="57"/>
      <c r="CR1193" s="57"/>
      <c r="CS1193" s="57"/>
      <c r="CT1193" s="57"/>
      <c r="CU1193" s="57"/>
      <c r="CV1193" s="57"/>
      <c r="CW1193" s="57"/>
      <c r="CX1193" s="57"/>
    </row>
    <row r="1194" spans="1:102" s="46" customFormat="1" ht="39.75" customHeight="1">
      <c r="A1194" s="83">
        <v>25</v>
      </c>
      <c r="B1194" s="83"/>
      <c r="C1194" s="5" t="s">
        <v>326</v>
      </c>
      <c r="D1194" s="5" t="s">
        <v>214</v>
      </c>
      <c r="E1194" s="5" t="s">
        <v>323</v>
      </c>
      <c r="F1194" s="5" t="s">
        <v>324</v>
      </c>
      <c r="G1194" s="24" t="s">
        <v>321</v>
      </c>
      <c r="H1194" s="83"/>
      <c r="I1194" s="13">
        <v>2625</v>
      </c>
      <c r="J1194" s="6"/>
      <c r="K1194" s="90">
        <v>42934</v>
      </c>
      <c r="L1194" s="84" t="s">
        <v>327</v>
      </c>
      <c r="M1194" s="6"/>
      <c r="N1194" s="57"/>
      <c r="O1194" s="57"/>
      <c r="P1194" s="57"/>
      <c r="Q1194" s="57"/>
      <c r="R1194" s="57"/>
      <c r="S1194" s="57"/>
      <c r="T1194" s="57"/>
      <c r="U1194" s="57"/>
      <c r="V1194" s="57"/>
      <c r="W1194" s="57"/>
      <c r="X1194" s="57"/>
      <c r="Y1194" s="57"/>
      <c r="Z1194" s="57"/>
      <c r="AA1194" s="57"/>
      <c r="AB1194" s="57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7"/>
      <c r="AV1194" s="57"/>
      <c r="AW1194" s="57"/>
      <c r="AX1194" s="57"/>
      <c r="AY1194" s="57"/>
      <c r="AZ1194" s="57"/>
      <c r="BA1194" s="57"/>
      <c r="BB1194" s="57"/>
      <c r="BC1194" s="57"/>
      <c r="BD1194" s="57"/>
      <c r="BE1194" s="57"/>
      <c r="BF1194" s="57"/>
      <c r="BG1194" s="57"/>
      <c r="BH1194" s="57"/>
      <c r="BI1194" s="57"/>
      <c r="BJ1194" s="57"/>
      <c r="BK1194" s="57"/>
      <c r="BL1194" s="57"/>
      <c r="BM1194" s="57"/>
      <c r="BN1194" s="57"/>
      <c r="BO1194" s="57"/>
      <c r="BP1194" s="57"/>
      <c r="BQ1194" s="57"/>
      <c r="BR1194" s="57"/>
      <c r="BS1194" s="57"/>
      <c r="BT1194" s="57"/>
      <c r="BU1194" s="57"/>
      <c r="BV1194" s="57"/>
      <c r="BW1194" s="57"/>
      <c r="BX1194" s="57"/>
      <c r="BY1194" s="57"/>
      <c r="BZ1194" s="57"/>
      <c r="CA1194" s="57"/>
      <c r="CB1194" s="57"/>
      <c r="CC1194" s="57"/>
      <c r="CD1194" s="57"/>
      <c r="CE1194" s="57"/>
      <c r="CF1194" s="57"/>
      <c r="CG1194" s="57"/>
      <c r="CH1194" s="57"/>
      <c r="CI1194" s="57"/>
      <c r="CJ1194" s="57"/>
      <c r="CK1194" s="57"/>
      <c r="CL1194" s="57"/>
      <c r="CM1194" s="57"/>
      <c r="CN1194" s="57"/>
      <c r="CO1194" s="57"/>
      <c r="CP1194" s="57"/>
      <c r="CQ1194" s="57"/>
      <c r="CR1194" s="57"/>
      <c r="CS1194" s="57"/>
      <c r="CT1194" s="57"/>
      <c r="CU1194" s="57"/>
      <c r="CV1194" s="57"/>
      <c r="CW1194" s="57"/>
      <c r="CX1194" s="57"/>
    </row>
    <row r="1195" spans="1:102" s="46" customFormat="1" ht="39.75" customHeight="1">
      <c r="A1195" s="83"/>
      <c r="B1195" s="83"/>
      <c r="C1195" s="5" t="s">
        <v>279</v>
      </c>
      <c r="D1195" s="5" t="s">
        <v>214</v>
      </c>
      <c r="E1195" s="5" t="s">
        <v>323</v>
      </c>
      <c r="F1195" s="5" t="s">
        <v>328</v>
      </c>
      <c r="G1195" s="24" t="s">
        <v>321</v>
      </c>
      <c r="H1195" s="84"/>
      <c r="I1195" s="13">
        <v>4800</v>
      </c>
      <c r="J1195" s="6"/>
      <c r="K1195" s="90">
        <v>42934</v>
      </c>
      <c r="L1195" s="84" t="s">
        <v>329</v>
      </c>
      <c r="M1195" s="6"/>
      <c r="N1195" s="57"/>
      <c r="O1195" s="57"/>
      <c r="P1195" s="57"/>
      <c r="Q1195" s="57"/>
      <c r="R1195" s="57"/>
      <c r="S1195" s="57"/>
      <c r="T1195" s="57"/>
      <c r="U1195" s="57"/>
      <c r="V1195" s="57"/>
      <c r="W1195" s="57"/>
      <c r="X1195" s="57"/>
      <c r="Y1195" s="57"/>
      <c r="Z1195" s="57"/>
      <c r="AA1195" s="57"/>
      <c r="AB1195" s="57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7"/>
      <c r="AV1195" s="57"/>
      <c r="AW1195" s="57"/>
      <c r="AX1195" s="57"/>
      <c r="AY1195" s="57"/>
      <c r="AZ1195" s="57"/>
      <c r="BA1195" s="57"/>
      <c r="BB1195" s="57"/>
      <c r="BC1195" s="57"/>
      <c r="BD1195" s="57"/>
      <c r="BE1195" s="57"/>
      <c r="BF1195" s="57"/>
      <c r="BG1195" s="57"/>
      <c r="BH1195" s="57"/>
      <c r="BI1195" s="57"/>
      <c r="BJ1195" s="57"/>
      <c r="BK1195" s="57"/>
      <c r="BL1195" s="57"/>
      <c r="BM1195" s="57"/>
      <c r="BN1195" s="57"/>
      <c r="BO1195" s="57"/>
      <c r="BP1195" s="57"/>
      <c r="BQ1195" s="57"/>
      <c r="BR1195" s="57"/>
      <c r="BS1195" s="57"/>
      <c r="BT1195" s="57"/>
      <c r="BU1195" s="57"/>
      <c r="BV1195" s="57"/>
      <c r="BW1195" s="57"/>
      <c r="BX1195" s="57"/>
      <c r="BY1195" s="57"/>
      <c r="BZ1195" s="57"/>
      <c r="CA1195" s="57"/>
      <c r="CB1195" s="57"/>
      <c r="CC1195" s="57"/>
      <c r="CD1195" s="57"/>
      <c r="CE1195" s="57"/>
      <c r="CF1195" s="57"/>
      <c r="CG1195" s="57"/>
      <c r="CH1195" s="57"/>
      <c r="CI1195" s="57"/>
      <c r="CJ1195" s="57"/>
      <c r="CK1195" s="57"/>
      <c r="CL1195" s="57"/>
      <c r="CM1195" s="57"/>
      <c r="CN1195" s="57"/>
      <c r="CO1195" s="57"/>
      <c r="CP1195" s="57"/>
      <c r="CQ1195" s="57"/>
      <c r="CR1195" s="57"/>
      <c r="CS1195" s="57"/>
      <c r="CT1195" s="57"/>
      <c r="CU1195" s="57"/>
      <c r="CV1195" s="57"/>
      <c r="CW1195" s="57"/>
      <c r="CX1195" s="57"/>
    </row>
    <row r="1196" spans="1:102" s="46" customFormat="1" ht="39.75" customHeight="1">
      <c r="A1196" s="83"/>
      <c r="B1196" s="83"/>
      <c r="C1196" s="5" t="s">
        <v>330</v>
      </c>
      <c r="D1196" s="5" t="s">
        <v>303</v>
      </c>
      <c r="E1196" s="5" t="s">
        <v>323</v>
      </c>
      <c r="F1196" s="5" t="s">
        <v>328</v>
      </c>
      <c r="G1196" s="24" t="s">
        <v>321</v>
      </c>
      <c r="H1196" s="83"/>
      <c r="I1196" s="13">
        <v>3600</v>
      </c>
      <c r="J1196" s="6"/>
      <c r="K1196" s="90">
        <v>42934</v>
      </c>
      <c r="L1196" s="84" t="s">
        <v>331</v>
      </c>
      <c r="M1196" s="6"/>
      <c r="N1196" s="57"/>
      <c r="O1196" s="57"/>
      <c r="P1196" s="57"/>
      <c r="Q1196" s="57"/>
      <c r="R1196" s="57"/>
      <c r="S1196" s="57"/>
      <c r="T1196" s="57"/>
      <c r="U1196" s="57"/>
      <c r="V1196" s="57"/>
      <c r="W1196" s="57"/>
      <c r="X1196" s="57"/>
      <c r="Y1196" s="57"/>
      <c r="Z1196" s="57"/>
      <c r="AA1196" s="57"/>
      <c r="AB1196" s="57"/>
      <c r="AC1196" s="57"/>
      <c r="AD1196" s="57"/>
      <c r="AE1196" s="57"/>
      <c r="AF1196" s="57"/>
      <c r="AG1196" s="57"/>
      <c r="AH1196" s="57"/>
      <c r="AI1196" s="57"/>
      <c r="AJ1196" s="57"/>
      <c r="AK1196" s="57"/>
      <c r="AL1196" s="57"/>
      <c r="AM1196" s="57"/>
      <c r="AN1196" s="57"/>
      <c r="AO1196" s="57"/>
      <c r="AP1196" s="57"/>
      <c r="AQ1196" s="57"/>
      <c r="AR1196" s="57"/>
      <c r="AS1196" s="57"/>
      <c r="AT1196" s="57"/>
      <c r="AU1196" s="57"/>
      <c r="AV1196" s="57"/>
      <c r="AW1196" s="57"/>
      <c r="AX1196" s="57"/>
      <c r="AY1196" s="57"/>
      <c r="AZ1196" s="57"/>
      <c r="BA1196" s="57"/>
      <c r="BB1196" s="57"/>
      <c r="BC1196" s="57"/>
      <c r="BD1196" s="57"/>
      <c r="BE1196" s="57"/>
      <c r="BF1196" s="57"/>
      <c r="BG1196" s="57"/>
      <c r="BH1196" s="57"/>
      <c r="BI1196" s="57"/>
      <c r="BJ1196" s="57"/>
      <c r="BK1196" s="57"/>
      <c r="BL1196" s="57"/>
      <c r="BM1196" s="57"/>
      <c r="BN1196" s="57"/>
      <c r="BO1196" s="57"/>
      <c r="BP1196" s="57"/>
      <c r="BQ1196" s="57"/>
      <c r="BR1196" s="57"/>
      <c r="BS1196" s="57"/>
      <c r="BT1196" s="57"/>
      <c r="BU1196" s="57"/>
      <c r="BV1196" s="57"/>
      <c r="BW1196" s="57"/>
      <c r="BX1196" s="57"/>
      <c r="BY1196" s="57"/>
      <c r="BZ1196" s="57"/>
      <c r="CA1196" s="57"/>
      <c r="CB1196" s="57"/>
      <c r="CC1196" s="57"/>
      <c r="CD1196" s="57"/>
      <c r="CE1196" s="57"/>
      <c r="CF1196" s="57"/>
      <c r="CG1196" s="57"/>
      <c r="CH1196" s="57"/>
      <c r="CI1196" s="57"/>
      <c r="CJ1196" s="57"/>
      <c r="CK1196" s="57"/>
      <c r="CL1196" s="57"/>
      <c r="CM1196" s="57"/>
      <c r="CN1196" s="57"/>
      <c r="CO1196" s="57"/>
      <c r="CP1196" s="57"/>
      <c r="CQ1196" s="57"/>
      <c r="CR1196" s="57"/>
      <c r="CS1196" s="57"/>
      <c r="CT1196" s="57"/>
      <c r="CU1196" s="57"/>
      <c r="CV1196" s="57"/>
      <c r="CW1196" s="57"/>
      <c r="CX1196" s="57"/>
    </row>
    <row r="1197" spans="1:102" s="46" customFormat="1" ht="39.75" customHeight="1">
      <c r="A1197" s="83">
        <v>26</v>
      </c>
      <c r="B1197" s="100"/>
      <c r="C1197" s="5" t="s">
        <v>313</v>
      </c>
      <c r="D1197" s="5" t="s">
        <v>303</v>
      </c>
      <c r="E1197" s="5" t="s">
        <v>323</v>
      </c>
      <c r="F1197" s="5" t="s">
        <v>328</v>
      </c>
      <c r="G1197" s="24" t="s">
        <v>321</v>
      </c>
      <c r="H1197" s="83"/>
      <c r="I1197" s="13">
        <v>3600</v>
      </c>
      <c r="J1197" s="6"/>
      <c r="K1197" s="90">
        <v>42934</v>
      </c>
      <c r="L1197" s="84" t="s">
        <v>332</v>
      </c>
      <c r="M1197" s="6"/>
      <c r="N1197" s="57"/>
      <c r="O1197" s="57"/>
      <c r="P1197" s="57"/>
      <c r="Q1197" s="57"/>
      <c r="R1197" s="57"/>
      <c r="S1197" s="57"/>
      <c r="T1197" s="57"/>
      <c r="U1197" s="57"/>
      <c r="V1197" s="57"/>
      <c r="W1197" s="57"/>
      <c r="X1197" s="57"/>
      <c r="Y1197" s="57"/>
      <c r="Z1197" s="57"/>
      <c r="AA1197" s="57"/>
      <c r="AB1197" s="57"/>
      <c r="AC1197" s="57"/>
      <c r="AD1197" s="57"/>
      <c r="AE1197" s="57"/>
      <c r="AF1197" s="57"/>
      <c r="AG1197" s="57"/>
      <c r="AH1197" s="57"/>
      <c r="AI1197" s="57"/>
      <c r="AJ1197" s="57"/>
      <c r="AK1197" s="57"/>
      <c r="AL1197" s="57"/>
      <c r="AM1197" s="57"/>
      <c r="AN1197" s="57"/>
      <c r="AO1197" s="57"/>
      <c r="AP1197" s="57"/>
      <c r="AQ1197" s="57"/>
      <c r="AR1197" s="57"/>
      <c r="AS1197" s="57"/>
      <c r="AT1197" s="57"/>
      <c r="AU1197" s="57"/>
      <c r="AV1197" s="57"/>
      <c r="AW1197" s="57"/>
      <c r="AX1197" s="57"/>
      <c r="AY1197" s="57"/>
      <c r="AZ1197" s="57"/>
      <c r="BA1197" s="57"/>
      <c r="BB1197" s="57"/>
      <c r="BC1197" s="57"/>
      <c r="BD1197" s="57"/>
      <c r="BE1197" s="57"/>
      <c r="BF1197" s="57"/>
      <c r="BG1197" s="57"/>
      <c r="BH1197" s="57"/>
      <c r="BI1197" s="57"/>
      <c r="BJ1197" s="57"/>
      <c r="BK1197" s="57"/>
      <c r="BL1197" s="57"/>
      <c r="BM1197" s="57"/>
      <c r="BN1197" s="57"/>
      <c r="BO1197" s="57"/>
      <c r="BP1197" s="57"/>
      <c r="BQ1197" s="57"/>
      <c r="BR1197" s="57"/>
      <c r="BS1197" s="57"/>
      <c r="BT1197" s="57"/>
      <c r="BU1197" s="57"/>
      <c r="BV1197" s="57"/>
      <c r="BW1197" s="57"/>
      <c r="BX1197" s="57"/>
      <c r="BY1197" s="57"/>
      <c r="BZ1197" s="57"/>
      <c r="CA1197" s="57"/>
      <c r="CB1197" s="57"/>
      <c r="CC1197" s="57"/>
      <c r="CD1197" s="57"/>
      <c r="CE1197" s="57"/>
      <c r="CF1197" s="57"/>
      <c r="CG1197" s="57"/>
      <c r="CH1197" s="57"/>
      <c r="CI1197" s="57"/>
      <c r="CJ1197" s="57"/>
      <c r="CK1197" s="57"/>
      <c r="CL1197" s="57"/>
      <c r="CM1197" s="57"/>
      <c r="CN1197" s="57"/>
      <c r="CO1197" s="57"/>
      <c r="CP1197" s="57"/>
      <c r="CQ1197" s="57"/>
      <c r="CR1197" s="57"/>
      <c r="CS1197" s="57"/>
      <c r="CT1197" s="57"/>
      <c r="CU1197" s="57"/>
      <c r="CV1197" s="57"/>
      <c r="CW1197" s="57"/>
      <c r="CX1197" s="57"/>
    </row>
    <row r="1198" spans="1:102" s="46" customFormat="1" ht="39.75" customHeight="1">
      <c r="A1198" s="83">
        <v>27</v>
      </c>
      <c r="B1198" s="100"/>
      <c r="C1198" s="5" t="s">
        <v>333</v>
      </c>
      <c r="D1198" s="5" t="s">
        <v>226</v>
      </c>
      <c r="E1198" s="5" t="s">
        <v>334</v>
      </c>
      <c r="F1198" s="5" t="s">
        <v>335</v>
      </c>
      <c r="G1198" s="24" t="s">
        <v>34</v>
      </c>
      <c r="H1198" s="84">
        <v>400</v>
      </c>
      <c r="I1198" s="13"/>
      <c r="J1198" s="6"/>
      <c r="K1198" s="90">
        <v>42999</v>
      </c>
      <c r="L1198" s="84" t="s">
        <v>336</v>
      </c>
      <c r="M1198" s="6"/>
      <c r="N1198" s="57"/>
      <c r="O1198" s="57"/>
      <c r="P1198" s="57"/>
      <c r="Q1198" s="57"/>
      <c r="R1198" s="57"/>
      <c r="S1198" s="57"/>
      <c r="T1198" s="57"/>
      <c r="U1198" s="57"/>
      <c r="V1198" s="57"/>
      <c r="W1198" s="57"/>
      <c r="X1198" s="57"/>
      <c r="Y1198" s="57"/>
      <c r="Z1198" s="57"/>
      <c r="AA1198" s="57"/>
      <c r="AB1198" s="57"/>
      <c r="AC1198" s="57"/>
      <c r="AD1198" s="57"/>
      <c r="AE1198" s="57"/>
      <c r="AF1198" s="57"/>
      <c r="AG1198" s="57"/>
      <c r="AH1198" s="57"/>
      <c r="AI1198" s="57"/>
      <c r="AJ1198" s="57"/>
      <c r="AK1198" s="57"/>
      <c r="AL1198" s="57"/>
      <c r="AM1198" s="57"/>
      <c r="AN1198" s="57"/>
      <c r="AO1198" s="57"/>
      <c r="AP1198" s="57"/>
      <c r="AQ1198" s="57"/>
      <c r="AR1198" s="57"/>
      <c r="AS1198" s="57"/>
      <c r="AT1198" s="57"/>
      <c r="AU1198" s="57"/>
      <c r="AV1198" s="57"/>
      <c r="AW1198" s="57"/>
      <c r="AX1198" s="57"/>
      <c r="AY1198" s="57"/>
      <c r="AZ1198" s="57"/>
      <c r="BA1198" s="57"/>
      <c r="BB1198" s="57"/>
      <c r="BC1198" s="57"/>
      <c r="BD1198" s="57"/>
      <c r="BE1198" s="57"/>
      <c r="BF1198" s="57"/>
      <c r="BG1198" s="57"/>
      <c r="BH1198" s="57"/>
      <c r="BI1198" s="57"/>
      <c r="BJ1198" s="57"/>
      <c r="BK1198" s="57"/>
      <c r="BL1198" s="57"/>
      <c r="BM1198" s="57"/>
      <c r="BN1198" s="57"/>
      <c r="BO1198" s="57"/>
      <c r="BP1198" s="57"/>
      <c r="BQ1198" s="57"/>
      <c r="BR1198" s="57"/>
      <c r="BS1198" s="57"/>
      <c r="BT1198" s="57"/>
      <c r="BU1198" s="57"/>
      <c r="BV1198" s="57"/>
      <c r="BW1198" s="57"/>
      <c r="BX1198" s="57"/>
      <c r="BY1198" s="57"/>
      <c r="BZ1198" s="57"/>
      <c r="CA1198" s="57"/>
      <c r="CB1198" s="57"/>
      <c r="CC1198" s="57"/>
      <c r="CD1198" s="57"/>
      <c r="CE1198" s="57"/>
      <c r="CF1198" s="57"/>
      <c r="CG1198" s="57"/>
      <c r="CH1198" s="57"/>
      <c r="CI1198" s="57"/>
      <c r="CJ1198" s="57"/>
      <c r="CK1198" s="57"/>
      <c r="CL1198" s="57"/>
      <c r="CM1198" s="57"/>
      <c r="CN1198" s="57"/>
      <c r="CO1198" s="57"/>
      <c r="CP1198" s="57"/>
      <c r="CQ1198" s="57"/>
      <c r="CR1198" s="57"/>
      <c r="CS1198" s="57"/>
      <c r="CT1198" s="57"/>
      <c r="CU1198" s="57"/>
      <c r="CV1198" s="57"/>
      <c r="CW1198" s="57"/>
      <c r="CX1198" s="57"/>
    </row>
    <row r="1199" spans="1:102" s="46" customFormat="1" ht="39.75" customHeight="1">
      <c r="A1199" s="83">
        <v>28</v>
      </c>
      <c r="B1199" s="100"/>
      <c r="C1199" s="5" t="s">
        <v>337</v>
      </c>
      <c r="D1199" s="5" t="s">
        <v>303</v>
      </c>
      <c r="E1199" s="5" t="s">
        <v>338</v>
      </c>
      <c r="F1199" s="5" t="s">
        <v>339</v>
      </c>
      <c r="G1199" s="24" t="s">
        <v>321</v>
      </c>
      <c r="H1199" s="84"/>
      <c r="I1199" s="13">
        <v>48000</v>
      </c>
      <c r="J1199" s="6"/>
      <c r="K1199" s="90">
        <v>42999</v>
      </c>
      <c r="L1199" s="84" t="s">
        <v>340</v>
      </c>
      <c r="M1199" s="6"/>
      <c r="N1199" s="57"/>
      <c r="O1199" s="57"/>
      <c r="P1199" s="57"/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  <c r="AB1199" s="57"/>
      <c r="AC1199" s="57"/>
      <c r="AD1199" s="57"/>
      <c r="AE1199" s="57"/>
      <c r="AF1199" s="57"/>
      <c r="AG1199" s="57"/>
      <c r="AH1199" s="57"/>
      <c r="AI1199" s="57"/>
      <c r="AJ1199" s="57"/>
      <c r="AK1199" s="57"/>
      <c r="AL1199" s="57"/>
      <c r="AM1199" s="57"/>
      <c r="AN1199" s="57"/>
      <c r="AO1199" s="57"/>
      <c r="AP1199" s="57"/>
      <c r="AQ1199" s="57"/>
      <c r="AR1199" s="57"/>
      <c r="AS1199" s="57"/>
      <c r="AT1199" s="57"/>
      <c r="AU1199" s="57"/>
      <c r="AV1199" s="57"/>
      <c r="AW1199" s="57"/>
      <c r="AX1199" s="57"/>
      <c r="AY1199" s="57"/>
      <c r="AZ1199" s="57"/>
      <c r="BA1199" s="57"/>
      <c r="BB1199" s="57"/>
      <c r="BC1199" s="57"/>
      <c r="BD1199" s="57"/>
      <c r="BE1199" s="57"/>
      <c r="BF1199" s="57"/>
      <c r="BG1199" s="57"/>
      <c r="BH1199" s="57"/>
      <c r="BI1199" s="57"/>
      <c r="BJ1199" s="57"/>
      <c r="BK1199" s="57"/>
      <c r="BL1199" s="57"/>
      <c r="BM1199" s="57"/>
      <c r="BN1199" s="57"/>
      <c r="BO1199" s="57"/>
      <c r="BP1199" s="57"/>
      <c r="BQ1199" s="57"/>
      <c r="BR1199" s="57"/>
      <c r="BS1199" s="57"/>
      <c r="BT1199" s="57"/>
      <c r="BU1199" s="57"/>
      <c r="BV1199" s="57"/>
      <c r="BW1199" s="57"/>
      <c r="BX1199" s="57"/>
      <c r="BY1199" s="57"/>
      <c r="BZ1199" s="57"/>
      <c r="CA1199" s="57"/>
      <c r="CB1199" s="57"/>
      <c r="CC1199" s="57"/>
      <c r="CD1199" s="57"/>
      <c r="CE1199" s="57"/>
      <c r="CF1199" s="57"/>
      <c r="CG1199" s="57"/>
      <c r="CH1199" s="57"/>
      <c r="CI1199" s="57"/>
      <c r="CJ1199" s="57"/>
      <c r="CK1199" s="57"/>
      <c r="CL1199" s="57"/>
      <c r="CM1199" s="57"/>
      <c r="CN1199" s="57"/>
      <c r="CO1199" s="57"/>
      <c r="CP1199" s="57"/>
      <c r="CQ1199" s="57"/>
      <c r="CR1199" s="57"/>
      <c r="CS1199" s="57"/>
      <c r="CT1199" s="57"/>
      <c r="CU1199" s="57"/>
      <c r="CV1199" s="57"/>
      <c r="CW1199" s="57"/>
      <c r="CX1199" s="57"/>
    </row>
    <row r="1200" spans="1:102" s="46" customFormat="1" ht="39.75" customHeight="1">
      <c r="A1200" s="83">
        <v>29</v>
      </c>
      <c r="B1200" s="100"/>
      <c r="C1200" s="5" t="s">
        <v>341</v>
      </c>
      <c r="D1200" s="5" t="s">
        <v>342</v>
      </c>
      <c r="E1200" s="5" t="s">
        <v>343</v>
      </c>
      <c r="F1200" s="5" t="s">
        <v>344</v>
      </c>
      <c r="G1200" s="24" t="s">
        <v>34</v>
      </c>
      <c r="H1200" s="84">
        <v>1316</v>
      </c>
      <c r="I1200" s="13"/>
      <c r="J1200" s="6"/>
      <c r="K1200" s="90" t="s">
        <v>345</v>
      </c>
      <c r="L1200" s="84" t="s">
        <v>346</v>
      </c>
      <c r="M1200" s="6"/>
      <c r="N1200" s="57"/>
      <c r="O1200" s="57"/>
      <c r="P1200" s="57"/>
      <c r="Q1200" s="57"/>
      <c r="R1200" s="57"/>
      <c r="S1200" s="57"/>
      <c r="T1200" s="57"/>
      <c r="U1200" s="57"/>
      <c r="V1200" s="57"/>
      <c r="W1200" s="57"/>
      <c r="X1200" s="57"/>
      <c r="Y1200" s="57"/>
      <c r="Z1200" s="57"/>
      <c r="AA1200" s="57"/>
      <c r="AB1200" s="57"/>
      <c r="AC1200" s="57"/>
      <c r="AD1200" s="57"/>
      <c r="AE1200" s="57"/>
      <c r="AF1200" s="57"/>
      <c r="AG1200" s="57"/>
      <c r="AH1200" s="57"/>
      <c r="AI1200" s="57"/>
      <c r="AJ1200" s="57"/>
      <c r="AK1200" s="57"/>
      <c r="AL1200" s="57"/>
      <c r="AM1200" s="57"/>
      <c r="AN1200" s="57"/>
      <c r="AO1200" s="57"/>
      <c r="AP1200" s="57"/>
      <c r="AQ1200" s="57"/>
      <c r="AR1200" s="57"/>
      <c r="AS1200" s="57"/>
      <c r="AT1200" s="57"/>
      <c r="AU1200" s="57"/>
      <c r="AV1200" s="57"/>
      <c r="AW1200" s="57"/>
      <c r="AX1200" s="57"/>
      <c r="AY1200" s="57"/>
      <c r="AZ1200" s="57"/>
      <c r="BA1200" s="57"/>
      <c r="BB1200" s="57"/>
      <c r="BC1200" s="57"/>
      <c r="BD1200" s="57"/>
      <c r="BE1200" s="57"/>
      <c r="BF1200" s="57"/>
      <c r="BG1200" s="57"/>
      <c r="BH1200" s="57"/>
      <c r="BI1200" s="57"/>
      <c r="BJ1200" s="57"/>
      <c r="BK1200" s="57"/>
      <c r="BL1200" s="57"/>
      <c r="BM1200" s="57"/>
      <c r="BN1200" s="57"/>
      <c r="BO1200" s="57"/>
      <c r="BP1200" s="57"/>
      <c r="BQ1200" s="57"/>
      <c r="BR1200" s="57"/>
      <c r="BS1200" s="57"/>
      <c r="BT1200" s="57"/>
      <c r="BU1200" s="57"/>
      <c r="BV1200" s="57"/>
      <c r="BW1200" s="57"/>
      <c r="BX1200" s="57"/>
      <c r="BY1200" s="57"/>
      <c r="BZ1200" s="57"/>
      <c r="CA1200" s="57"/>
      <c r="CB1200" s="57"/>
      <c r="CC1200" s="57"/>
      <c r="CD1200" s="57"/>
      <c r="CE1200" s="57"/>
      <c r="CF1200" s="57"/>
      <c r="CG1200" s="57"/>
      <c r="CH1200" s="57"/>
      <c r="CI1200" s="57"/>
      <c r="CJ1200" s="57"/>
      <c r="CK1200" s="57"/>
      <c r="CL1200" s="57"/>
      <c r="CM1200" s="57"/>
      <c r="CN1200" s="57"/>
      <c r="CO1200" s="57"/>
      <c r="CP1200" s="57"/>
      <c r="CQ1200" s="57"/>
      <c r="CR1200" s="57"/>
      <c r="CS1200" s="57"/>
      <c r="CT1200" s="57"/>
      <c r="CU1200" s="57"/>
      <c r="CV1200" s="57"/>
      <c r="CW1200" s="57"/>
      <c r="CX1200" s="57"/>
    </row>
    <row r="1201" spans="1:102" s="46" customFormat="1" ht="39.75" customHeight="1">
      <c r="A1201" s="83">
        <v>30</v>
      </c>
      <c r="B1201" s="100"/>
      <c r="C1201" s="5" t="s">
        <v>347</v>
      </c>
      <c r="D1201" s="5" t="s">
        <v>303</v>
      </c>
      <c r="E1201" s="5" t="s">
        <v>348</v>
      </c>
      <c r="F1201" s="5" t="s">
        <v>349</v>
      </c>
      <c r="G1201" s="24" t="s">
        <v>34</v>
      </c>
      <c r="H1201" s="84">
        <v>10119</v>
      </c>
      <c r="I1201" s="13"/>
      <c r="J1201" s="6"/>
      <c r="K1201" s="90" t="s">
        <v>350</v>
      </c>
      <c r="L1201" s="84" t="s">
        <v>351</v>
      </c>
      <c r="M1201" s="6"/>
      <c r="N1201" s="57"/>
      <c r="O1201" s="57"/>
      <c r="P1201" s="57"/>
      <c r="Q1201" s="57"/>
      <c r="R1201" s="57"/>
      <c r="S1201" s="57"/>
      <c r="T1201" s="57"/>
      <c r="U1201" s="57"/>
      <c r="V1201" s="57"/>
      <c r="W1201" s="57"/>
      <c r="X1201" s="57"/>
      <c r="Y1201" s="57"/>
      <c r="Z1201" s="57"/>
      <c r="AA1201" s="57"/>
      <c r="AB1201" s="57"/>
      <c r="AC1201" s="57"/>
      <c r="AD1201" s="57"/>
      <c r="AE1201" s="57"/>
      <c r="AF1201" s="57"/>
      <c r="AG1201" s="57"/>
      <c r="AH1201" s="57"/>
      <c r="AI1201" s="57"/>
      <c r="AJ1201" s="57"/>
      <c r="AK1201" s="57"/>
      <c r="AL1201" s="57"/>
      <c r="AM1201" s="57"/>
      <c r="AN1201" s="57"/>
      <c r="AO1201" s="57"/>
      <c r="AP1201" s="57"/>
      <c r="AQ1201" s="57"/>
      <c r="AR1201" s="57"/>
      <c r="AS1201" s="57"/>
      <c r="AT1201" s="57"/>
      <c r="AU1201" s="57"/>
      <c r="AV1201" s="57"/>
      <c r="AW1201" s="57"/>
      <c r="AX1201" s="57"/>
      <c r="AY1201" s="57"/>
      <c r="AZ1201" s="57"/>
      <c r="BA1201" s="57"/>
      <c r="BB1201" s="57"/>
      <c r="BC1201" s="57"/>
      <c r="BD1201" s="57"/>
      <c r="BE1201" s="57"/>
      <c r="BF1201" s="57"/>
      <c r="BG1201" s="57"/>
      <c r="BH1201" s="57"/>
      <c r="BI1201" s="57"/>
      <c r="BJ1201" s="57"/>
      <c r="BK1201" s="57"/>
      <c r="BL1201" s="57"/>
      <c r="BM1201" s="57"/>
      <c r="BN1201" s="57"/>
      <c r="BO1201" s="57"/>
      <c r="BP1201" s="57"/>
      <c r="BQ1201" s="57"/>
      <c r="BR1201" s="57"/>
      <c r="BS1201" s="57"/>
      <c r="BT1201" s="57"/>
      <c r="BU1201" s="57"/>
      <c r="BV1201" s="57"/>
      <c r="BW1201" s="57"/>
      <c r="BX1201" s="57"/>
      <c r="BY1201" s="57"/>
      <c r="BZ1201" s="57"/>
      <c r="CA1201" s="57"/>
      <c r="CB1201" s="57"/>
      <c r="CC1201" s="57"/>
      <c r="CD1201" s="57"/>
      <c r="CE1201" s="57"/>
      <c r="CF1201" s="57"/>
      <c r="CG1201" s="57"/>
      <c r="CH1201" s="57"/>
      <c r="CI1201" s="57"/>
      <c r="CJ1201" s="57"/>
      <c r="CK1201" s="57"/>
      <c r="CL1201" s="57"/>
      <c r="CM1201" s="57"/>
      <c r="CN1201" s="57"/>
      <c r="CO1201" s="57"/>
      <c r="CP1201" s="57"/>
      <c r="CQ1201" s="57"/>
      <c r="CR1201" s="57"/>
      <c r="CS1201" s="57"/>
      <c r="CT1201" s="57"/>
      <c r="CU1201" s="57"/>
      <c r="CV1201" s="57"/>
      <c r="CW1201" s="57"/>
      <c r="CX1201" s="57"/>
    </row>
    <row r="1202" spans="1:102" s="46" customFormat="1" ht="39.75" customHeight="1">
      <c r="A1202" s="83">
        <v>31</v>
      </c>
      <c r="B1202" s="100"/>
      <c r="C1202" s="5" t="s">
        <v>352</v>
      </c>
      <c r="D1202" s="5" t="s">
        <v>303</v>
      </c>
      <c r="E1202" s="5" t="s">
        <v>353</v>
      </c>
      <c r="F1202" s="5" t="s">
        <v>354</v>
      </c>
      <c r="G1202" s="24" t="s">
        <v>34</v>
      </c>
      <c r="H1202" s="84">
        <v>40151</v>
      </c>
      <c r="I1202" s="13"/>
      <c r="J1202" s="6"/>
      <c r="K1202" s="90" t="s">
        <v>350</v>
      </c>
      <c r="L1202" s="84" t="s">
        <v>355</v>
      </c>
      <c r="M1202" s="6"/>
      <c r="N1202" s="57"/>
      <c r="O1202" s="57"/>
      <c r="P1202" s="57"/>
      <c r="Q1202" s="57"/>
      <c r="R1202" s="57"/>
      <c r="S1202" s="57"/>
      <c r="T1202" s="57"/>
      <c r="U1202" s="57"/>
      <c r="V1202" s="57"/>
      <c r="W1202" s="57"/>
      <c r="X1202" s="57"/>
      <c r="Y1202" s="57"/>
      <c r="Z1202" s="57"/>
      <c r="AA1202" s="57"/>
      <c r="AB1202" s="57"/>
      <c r="AC1202" s="57"/>
      <c r="AD1202" s="57"/>
      <c r="AE1202" s="57"/>
      <c r="AF1202" s="57"/>
      <c r="AG1202" s="57"/>
      <c r="AH1202" s="57"/>
      <c r="AI1202" s="57"/>
      <c r="AJ1202" s="57"/>
      <c r="AK1202" s="57"/>
      <c r="AL1202" s="57"/>
      <c r="AM1202" s="57"/>
      <c r="AN1202" s="57"/>
      <c r="AO1202" s="57"/>
      <c r="AP1202" s="57"/>
      <c r="AQ1202" s="57"/>
      <c r="AR1202" s="57"/>
      <c r="AS1202" s="57"/>
      <c r="AT1202" s="57"/>
      <c r="AU1202" s="57"/>
      <c r="AV1202" s="57"/>
      <c r="AW1202" s="57"/>
      <c r="AX1202" s="57"/>
      <c r="AY1202" s="57"/>
      <c r="AZ1202" s="57"/>
      <c r="BA1202" s="57"/>
      <c r="BB1202" s="57"/>
      <c r="BC1202" s="57"/>
      <c r="BD1202" s="57"/>
      <c r="BE1202" s="57"/>
      <c r="BF1202" s="57"/>
      <c r="BG1202" s="57"/>
      <c r="BH1202" s="57"/>
      <c r="BI1202" s="57"/>
      <c r="BJ1202" s="57"/>
      <c r="BK1202" s="57"/>
      <c r="BL1202" s="57"/>
      <c r="BM1202" s="57"/>
      <c r="BN1202" s="57"/>
      <c r="BO1202" s="57"/>
      <c r="BP1202" s="57"/>
      <c r="BQ1202" s="57"/>
      <c r="BR1202" s="57"/>
      <c r="BS1202" s="57"/>
      <c r="BT1202" s="57"/>
      <c r="BU1202" s="57"/>
      <c r="BV1202" s="57"/>
      <c r="BW1202" s="57"/>
      <c r="BX1202" s="57"/>
      <c r="BY1202" s="57"/>
      <c r="BZ1202" s="57"/>
      <c r="CA1202" s="57"/>
      <c r="CB1202" s="57"/>
      <c r="CC1202" s="57"/>
      <c r="CD1202" s="57"/>
      <c r="CE1202" s="57"/>
      <c r="CF1202" s="57"/>
      <c r="CG1202" s="57"/>
      <c r="CH1202" s="57"/>
      <c r="CI1202" s="57"/>
      <c r="CJ1202" s="57"/>
      <c r="CK1202" s="57"/>
      <c r="CL1202" s="57"/>
      <c r="CM1202" s="57"/>
      <c r="CN1202" s="57"/>
      <c r="CO1202" s="57"/>
      <c r="CP1202" s="57"/>
      <c r="CQ1202" s="57"/>
      <c r="CR1202" s="57"/>
      <c r="CS1202" s="57"/>
      <c r="CT1202" s="57"/>
      <c r="CU1202" s="57"/>
      <c r="CV1202" s="57"/>
      <c r="CW1202" s="57"/>
      <c r="CX1202" s="57"/>
    </row>
    <row r="1203" spans="1:102" s="46" customFormat="1" ht="39.75" customHeight="1">
      <c r="A1203" s="83">
        <v>32</v>
      </c>
      <c r="B1203" s="100"/>
      <c r="C1203" s="5" t="s">
        <v>356</v>
      </c>
      <c r="D1203" s="5" t="s">
        <v>303</v>
      </c>
      <c r="E1203" s="5"/>
      <c r="F1203" s="5"/>
      <c r="G1203" s="24"/>
      <c r="H1203" s="84">
        <v>6000</v>
      </c>
      <c r="I1203" s="13"/>
      <c r="J1203" s="6"/>
      <c r="K1203" s="90"/>
      <c r="L1203" s="84"/>
      <c r="M1203" s="6"/>
      <c r="N1203" s="57"/>
      <c r="O1203" s="57"/>
      <c r="P1203" s="57"/>
      <c r="Q1203" s="57"/>
      <c r="R1203" s="57"/>
      <c r="S1203" s="57"/>
      <c r="T1203" s="57"/>
      <c r="U1203" s="57"/>
      <c r="V1203" s="57"/>
      <c r="W1203" s="57"/>
      <c r="X1203" s="57"/>
      <c r="Y1203" s="57"/>
      <c r="Z1203" s="57"/>
      <c r="AA1203" s="57"/>
      <c r="AB1203" s="57"/>
      <c r="AC1203" s="57"/>
      <c r="AD1203" s="57"/>
      <c r="AE1203" s="57"/>
      <c r="AF1203" s="57"/>
      <c r="AG1203" s="57"/>
      <c r="AH1203" s="57"/>
      <c r="AI1203" s="57"/>
      <c r="AJ1203" s="57"/>
      <c r="AK1203" s="57"/>
      <c r="AL1203" s="57"/>
      <c r="AM1203" s="57"/>
      <c r="AN1203" s="57"/>
      <c r="AO1203" s="57"/>
      <c r="AP1203" s="57"/>
      <c r="AQ1203" s="57"/>
      <c r="AR1203" s="57"/>
      <c r="AS1203" s="57"/>
      <c r="AT1203" s="57"/>
      <c r="AU1203" s="57"/>
      <c r="AV1203" s="57"/>
      <c r="AW1203" s="57"/>
      <c r="AX1203" s="57"/>
      <c r="AY1203" s="57"/>
      <c r="AZ1203" s="57"/>
      <c r="BA1203" s="57"/>
      <c r="BB1203" s="57"/>
      <c r="BC1203" s="57"/>
      <c r="BD1203" s="57"/>
      <c r="BE1203" s="57"/>
      <c r="BF1203" s="57"/>
      <c r="BG1203" s="57"/>
      <c r="BH1203" s="57"/>
      <c r="BI1203" s="57"/>
      <c r="BJ1203" s="57"/>
      <c r="BK1203" s="57"/>
      <c r="BL1203" s="57"/>
      <c r="BM1203" s="57"/>
      <c r="BN1203" s="57"/>
      <c r="BO1203" s="57"/>
      <c r="BP1203" s="57"/>
      <c r="BQ1203" s="57"/>
      <c r="BR1203" s="57"/>
      <c r="BS1203" s="57"/>
      <c r="BT1203" s="57"/>
      <c r="BU1203" s="57"/>
      <c r="BV1203" s="57"/>
      <c r="BW1203" s="57"/>
      <c r="BX1203" s="57"/>
      <c r="BY1203" s="57"/>
      <c r="BZ1203" s="57"/>
      <c r="CA1203" s="57"/>
      <c r="CB1203" s="57"/>
      <c r="CC1203" s="57"/>
      <c r="CD1203" s="57"/>
      <c r="CE1203" s="57"/>
      <c r="CF1203" s="57"/>
      <c r="CG1203" s="57"/>
      <c r="CH1203" s="57"/>
      <c r="CI1203" s="57"/>
      <c r="CJ1203" s="57"/>
      <c r="CK1203" s="57"/>
      <c r="CL1203" s="57"/>
      <c r="CM1203" s="57"/>
      <c r="CN1203" s="57"/>
      <c r="CO1203" s="57"/>
      <c r="CP1203" s="57"/>
      <c r="CQ1203" s="57"/>
      <c r="CR1203" s="57"/>
      <c r="CS1203" s="57"/>
      <c r="CT1203" s="57"/>
      <c r="CU1203" s="57"/>
      <c r="CV1203" s="57"/>
      <c r="CW1203" s="57"/>
      <c r="CX1203" s="57"/>
    </row>
    <row r="1204" spans="1:102" s="6" customFormat="1" ht="39.75" customHeight="1">
      <c r="A1204" s="83">
        <v>33</v>
      </c>
      <c r="B1204" s="83"/>
      <c r="C1204" s="5" t="s">
        <v>357</v>
      </c>
      <c r="D1204" s="6" t="s">
        <v>358</v>
      </c>
      <c r="E1204" s="6" t="s">
        <v>359</v>
      </c>
      <c r="F1204" s="6" t="s">
        <v>360</v>
      </c>
      <c r="G1204" s="84" t="s">
        <v>34</v>
      </c>
      <c r="H1204" s="84">
        <v>33664</v>
      </c>
      <c r="I1204" s="89"/>
      <c r="J1204" s="10"/>
      <c r="K1204" s="6" t="s">
        <v>361</v>
      </c>
      <c r="L1204" s="6" t="s">
        <v>362</v>
      </c>
      <c r="M1204" s="10"/>
      <c r="N1204" s="57"/>
      <c r="O1204" s="57"/>
      <c r="P1204" s="57"/>
      <c r="Q1204" s="57"/>
      <c r="R1204" s="57"/>
      <c r="S1204" s="57"/>
      <c r="T1204" s="57"/>
      <c r="U1204" s="57"/>
      <c r="V1204" s="57"/>
      <c r="W1204" s="57"/>
      <c r="X1204" s="57"/>
      <c r="Y1204" s="57"/>
      <c r="Z1204" s="57"/>
      <c r="AA1204" s="57"/>
      <c r="AB1204" s="57"/>
      <c r="AC1204" s="57"/>
      <c r="AD1204" s="57"/>
      <c r="AE1204" s="57"/>
      <c r="AF1204" s="57"/>
      <c r="AG1204" s="57"/>
      <c r="AH1204" s="57"/>
      <c r="AI1204" s="57"/>
      <c r="AJ1204" s="57"/>
      <c r="AK1204" s="57"/>
      <c r="AL1204" s="57"/>
      <c r="AM1204" s="57"/>
      <c r="AN1204" s="57"/>
      <c r="AO1204" s="57"/>
      <c r="AP1204" s="57"/>
      <c r="AQ1204" s="57"/>
      <c r="AR1204" s="57"/>
      <c r="AS1204" s="57"/>
      <c r="AT1204" s="57"/>
      <c r="AU1204" s="57"/>
      <c r="AV1204" s="57"/>
      <c r="AW1204" s="57"/>
      <c r="AX1204" s="57"/>
      <c r="AY1204" s="57"/>
      <c r="AZ1204" s="57"/>
      <c r="BA1204" s="57"/>
      <c r="BB1204" s="57"/>
      <c r="BC1204" s="57"/>
      <c r="BD1204" s="57"/>
      <c r="BE1204" s="57"/>
      <c r="BF1204" s="57"/>
      <c r="BG1204" s="57"/>
      <c r="BH1204" s="57"/>
      <c r="BI1204" s="57"/>
      <c r="BJ1204" s="57"/>
      <c r="BK1204" s="57"/>
      <c r="BL1204" s="57"/>
      <c r="BM1204" s="57"/>
      <c r="BN1204" s="57"/>
      <c r="BO1204" s="57"/>
      <c r="BP1204" s="57"/>
      <c r="BQ1204" s="57"/>
      <c r="BR1204" s="57"/>
      <c r="BS1204" s="57"/>
      <c r="BT1204" s="57"/>
      <c r="BU1204" s="57"/>
      <c r="BV1204" s="57"/>
      <c r="BW1204" s="57"/>
      <c r="BX1204" s="57"/>
      <c r="BY1204" s="57"/>
      <c r="BZ1204" s="57"/>
      <c r="CA1204" s="57"/>
      <c r="CB1204" s="57"/>
      <c r="CC1204" s="57"/>
      <c r="CD1204" s="57"/>
      <c r="CE1204" s="57"/>
      <c r="CF1204" s="57"/>
      <c r="CG1204" s="57"/>
      <c r="CH1204" s="57"/>
      <c r="CI1204" s="57"/>
      <c r="CJ1204" s="57"/>
      <c r="CK1204" s="57"/>
      <c r="CL1204" s="57"/>
      <c r="CM1204" s="57"/>
      <c r="CN1204" s="57"/>
      <c r="CO1204" s="57"/>
      <c r="CP1204" s="57"/>
      <c r="CQ1204" s="57"/>
      <c r="CR1204" s="57"/>
      <c r="CS1204" s="57"/>
      <c r="CT1204" s="57"/>
      <c r="CU1204" s="57"/>
      <c r="CV1204" s="57"/>
      <c r="CW1204" s="57"/>
      <c r="CX1204" s="57"/>
    </row>
    <row r="1205" spans="1:102" s="6" customFormat="1" ht="39.75" customHeight="1">
      <c r="A1205" s="83">
        <v>34</v>
      </c>
      <c r="B1205" s="83"/>
      <c r="C1205" s="5" t="s">
        <v>363</v>
      </c>
      <c r="D1205" s="6" t="s">
        <v>358</v>
      </c>
      <c r="E1205" s="6" t="s">
        <v>364</v>
      </c>
      <c r="F1205" s="6" t="s">
        <v>365</v>
      </c>
      <c r="G1205" s="84" t="s">
        <v>34</v>
      </c>
      <c r="H1205" s="84">
        <v>4339</v>
      </c>
      <c r="I1205" s="89"/>
      <c r="J1205" s="10"/>
      <c r="K1205" s="6" t="s">
        <v>361</v>
      </c>
      <c r="L1205" s="6" t="s">
        <v>366</v>
      </c>
      <c r="M1205" s="10"/>
      <c r="N1205" s="57"/>
      <c r="O1205" s="57"/>
      <c r="P1205" s="57"/>
      <c r="Q1205" s="57"/>
      <c r="R1205" s="57"/>
      <c r="S1205" s="57"/>
      <c r="T1205" s="57"/>
      <c r="U1205" s="57"/>
      <c r="V1205" s="57"/>
      <c r="W1205" s="57"/>
      <c r="X1205" s="57"/>
      <c r="Y1205" s="57"/>
      <c r="Z1205" s="57"/>
      <c r="AA1205" s="57"/>
      <c r="AB1205" s="57"/>
      <c r="AC1205" s="57"/>
      <c r="AD1205" s="57"/>
      <c r="AE1205" s="57"/>
      <c r="AF1205" s="57"/>
      <c r="AG1205" s="57"/>
      <c r="AH1205" s="57"/>
      <c r="AI1205" s="57"/>
      <c r="AJ1205" s="57"/>
      <c r="AK1205" s="57"/>
      <c r="AL1205" s="57"/>
      <c r="AM1205" s="57"/>
      <c r="AN1205" s="57"/>
      <c r="AO1205" s="57"/>
      <c r="AP1205" s="57"/>
      <c r="AQ1205" s="57"/>
      <c r="AR1205" s="57"/>
      <c r="AS1205" s="57"/>
      <c r="AT1205" s="57"/>
      <c r="AU1205" s="57"/>
      <c r="AV1205" s="57"/>
      <c r="AW1205" s="57"/>
      <c r="AX1205" s="57"/>
      <c r="AY1205" s="57"/>
      <c r="AZ1205" s="57"/>
      <c r="BA1205" s="57"/>
      <c r="BB1205" s="57"/>
      <c r="BC1205" s="57"/>
      <c r="BD1205" s="57"/>
      <c r="BE1205" s="57"/>
      <c r="BF1205" s="57"/>
      <c r="BG1205" s="57"/>
      <c r="BH1205" s="57"/>
      <c r="BI1205" s="57"/>
      <c r="BJ1205" s="57"/>
      <c r="BK1205" s="57"/>
      <c r="BL1205" s="57"/>
      <c r="BM1205" s="57"/>
      <c r="BN1205" s="57"/>
      <c r="BO1205" s="57"/>
      <c r="BP1205" s="57"/>
      <c r="BQ1205" s="57"/>
      <c r="BR1205" s="57"/>
      <c r="BS1205" s="57"/>
      <c r="BT1205" s="57"/>
      <c r="BU1205" s="57"/>
      <c r="BV1205" s="57"/>
      <c r="BW1205" s="57"/>
      <c r="BX1205" s="57"/>
      <c r="BY1205" s="57"/>
      <c r="BZ1205" s="57"/>
      <c r="CA1205" s="57"/>
      <c r="CB1205" s="57"/>
      <c r="CC1205" s="57"/>
      <c r="CD1205" s="57"/>
      <c r="CE1205" s="57"/>
      <c r="CF1205" s="57"/>
      <c r="CG1205" s="57"/>
      <c r="CH1205" s="57"/>
      <c r="CI1205" s="57"/>
      <c r="CJ1205" s="57"/>
      <c r="CK1205" s="57"/>
      <c r="CL1205" s="57"/>
      <c r="CM1205" s="57"/>
      <c r="CN1205" s="57"/>
      <c r="CO1205" s="57"/>
      <c r="CP1205" s="57"/>
      <c r="CQ1205" s="57"/>
      <c r="CR1205" s="57"/>
      <c r="CS1205" s="57"/>
      <c r="CT1205" s="57"/>
      <c r="CU1205" s="57"/>
      <c r="CV1205" s="57"/>
      <c r="CW1205" s="57"/>
      <c r="CX1205" s="57"/>
    </row>
    <row r="1206" spans="1:102" s="6" customFormat="1" ht="39.75" customHeight="1">
      <c r="A1206" s="83">
        <v>35</v>
      </c>
      <c r="B1206" s="83"/>
      <c r="C1206" s="5" t="s">
        <v>367</v>
      </c>
      <c r="D1206" s="5" t="s">
        <v>358</v>
      </c>
      <c r="E1206" s="5" t="s">
        <v>368</v>
      </c>
      <c r="F1206" s="5" t="s">
        <v>369</v>
      </c>
      <c r="G1206" s="24" t="s">
        <v>34</v>
      </c>
      <c r="H1206" s="84">
        <v>4800</v>
      </c>
      <c r="I1206" s="13"/>
      <c r="K1206" s="90" t="s">
        <v>370</v>
      </c>
      <c r="L1206" s="84" t="s">
        <v>371</v>
      </c>
      <c r="N1206" s="57"/>
      <c r="O1206" s="57"/>
      <c r="P1206" s="57"/>
      <c r="Q1206" s="57"/>
      <c r="R1206" s="57"/>
      <c r="S1206" s="57"/>
      <c r="T1206" s="57"/>
      <c r="U1206" s="57"/>
      <c r="V1206" s="57"/>
      <c r="W1206" s="57"/>
      <c r="X1206" s="57"/>
      <c r="Y1206" s="57"/>
      <c r="Z1206" s="57"/>
      <c r="AA1206" s="57"/>
      <c r="AB1206" s="57"/>
      <c r="AC1206" s="57"/>
      <c r="AD1206" s="57"/>
      <c r="AE1206" s="57"/>
      <c r="AF1206" s="57"/>
      <c r="AG1206" s="57"/>
      <c r="AH1206" s="57"/>
      <c r="AI1206" s="57"/>
      <c r="AJ1206" s="57"/>
      <c r="AK1206" s="57"/>
      <c r="AL1206" s="57"/>
      <c r="AM1206" s="57"/>
      <c r="AN1206" s="57"/>
      <c r="AO1206" s="57"/>
      <c r="AP1206" s="57"/>
      <c r="AQ1206" s="57"/>
      <c r="AR1206" s="57"/>
      <c r="AS1206" s="57"/>
      <c r="AT1206" s="57"/>
      <c r="AU1206" s="57"/>
      <c r="AV1206" s="57"/>
      <c r="AW1206" s="57"/>
      <c r="AX1206" s="57"/>
      <c r="AY1206" s="57"/>
      <c r="AZ1206" s="57"/>
      <c r="BA1206" s="57"/>
      <c r="BB1206" s="57"/>
      <c r="BC1206" s="57"/>
      <c r="BD1206" s="57"/>
      <c r="BE1206" s="57"/>
      <c r="BF1206" s="57"/>
      <c r="BG1206" s="57"/>
      <c r="BH1206" s="57"/>
      <c r="BI1206" s="57"/>
      <c r="BJ1206" s="57"/>
      <c r="BK1206" s="57"/>
      <c r="BL1206" s="57"/>
      <c r="BM1206" s="57"/>
      <c r="BN1206" s="57"/>
      <c r="BO1206" s="57"/>
      <c r="BP1206" s="57"/>
      <c r="BQ1206" s="57"/>
      <c r="BR1206" s="57"/>
      <c r="BS1206" s="57"/>
      <c r="BT1206" s="57"/>
      <c r="BU1206" s="57"/>
      <c r="BV1206" s="57"/>
      <c r="BW1206" s="57"/>
      <c r="BX1206" s="57"/>
      <c r="BY1206" s="57"/>
      <c r="BZ1206" s="57"/>
      <c r="CA1206" s="57"/>
      <c r="CB1206" s="57"/>
      <c r="CC1206" s="57"/>
      <c r="CD1206" s="57"/>
      <c r="CE1206" s="57"/>
      <c r="CF1206" s="57"/>
      <c r="CG1206" s="57"/>
      <c r="CH1206" s="57"/>
      <c r="CI1206" s="57"/>
      <c r="CJ1206" s="57"/>
      <c r="CK1206" s="57"/>
      <c r="CL1206" s="57"/>
      <c r="CM1206" s="57"/>
      <c r="CN1206" s="57"/>
      <c r="CO1206" s="57"/>
      <c r="CP1206" s="57"/>
      <c r="CQ1206" s="57"/>
      <c r="CR1206" s="57"/>
      <c r="CS1206" s="57"/>
      <c r="CT1206" s="57"/>
      <c r="CU1206" s="57"/>
      <c r="CV1206" s="57"/>
      <c r="CW1206" s="57"/>
      <c r="CX1206" s="57"/>
    </row>
    <row r="1207" spans="1:102" s="46" customFormat="1" ht="37.5" customHeight="1">
      <c r="A1207" s="83">
        <v>36</v>
      </c>
      <c r="B1207" s="83"/>
      <c r="C1207" s="5" t="s">
        <v>372</v>
      </c>
      <c r="D1207" s="5" t="s">
        <v>226</v>
      </c>
      <c r="E1207" s="5" t="s">
        <v>373</v>
      </c>
      <c r="F1207" s="5" t="s">
        <v>374</v>
      </c>
      <c r="G1207" s="24" t="s">
        <v>34</v>
      </c>
      <c r="H1207" s="84">
        <v>8000</v>
      </c>
      <c r="I1207" s="13"/>
      <c r="J1207" s="6"/>
      <c r="K1207" s="90"/>
      <c r="L1207" s="84"/>
      <c r="M1207" s="6"/>
      <c r="N1207" s="57"/>
      <c r="O1207" s="57"/>
      <c r="P1207" s="57"/>
      <c r="Q1207" s="57"/>
      <c r="R1207" s="57"/>
      <c r="S1207" s="57"/>
      <c r="T1207" s="57"/>
      <c r="U1207" s="57"/>
      <c r="V1207" s="57"/>
      <c r="W1207" s="57"/>
      <c r="X1207" s="57"/>
      <c r="Y1207" s="57"/>
      <c r="Z1207" s="57"/>
      <c r="AA1207" s="57"/>
      <c r="AB1207" s="57"/>
      <c r="AC1207" s="57"/>
      <c r="AD1207" s="57"/>
      <c r="AE1207" s="57"/>
      <c r="AF1207" s="57"/>
      <c r="AG1207" s="57"/>
      <c r="AH1207" s="57"/>
      <c r="AI1207" s="57"/>
      <c r="AJ1207" s="57"/>
      <c r="AK1207" s="57"/>
      <c r="AL1207" s="57"/>
      <c r="AM1207" s="57"/>
      <c r="AN1207" s="57"/>
      <c r="AO1207" s="57"/>
      <c r="AP1207" s="57"/>
      <c r="AQ1207" s="57"/>
      <c r="AR1207" s="57"/>
      <c r="AS1207" s="57"/>
      <c r="AT1207" s="57"/>
      <c r="AU1207" s="57"/>
      <c r="AV1207" s="57"/>
      <c r="AW1207" s="57"/>
      <c r="AX1207" s="57"/>
      <c r="AY1207" s="57"/>
      <c r="AZ1207" s="57"/>
      <c r="BA1207" s="57"/>
      <c r="BB1207" s="57"/>
      <c r="BC1207" s="57"/>
      <c r="BD1207" s="57"/>
      <c r="BE1207" s="57"/>
      <c r="BF1207" s="57"/>
      <c r="BG1207" s="57"/>
      <c r="BH1207" s="57"/>
      <c r="BI1207" s="57"/>
      <c r="BJ1207" s="57"/>
      <c r="BK1207" s="57"/>
      <c r="BL1207" s="57"/>
      <c r="BM1207" s="57"/>
      <c r="BN1207" s="57"/>
      <c r="BO1207" s="57"/>
      <c r="BP1207" s="57"/>
      <c r="BQ1207" s="57"/>
      <c r="BR1207" s="57"/>
      <c r="BS1207" s="57"/>
      <c r="BT1207" s="57"/>
      <c r="BU1207" s="57"/>
      <c r="BV1207" s="57"/>
      <c r="BW1207" s="57"/>
      <c r="BX1207" s="57"/>
      <c r="BY1207" s="57"/>
      <c r="BZ1207" s="57"/>
      <c r="CA1207" s="57"/>
      <c r="CB1207" s="57"/>
      <c r="CC1207" s="57"/>
      <c r="CD1207" s="57"/>
      <c r="CE1207" s="57"/>
      <c r="CF1207" s="57"/>
      <c r="CG1207" s="57"/>
      <c r="CH1207" s="57"/>
      <c r="CI1207" s="57"/>
      <c r="CJ1207" s="57"/>
      <c r="CK1207" s="57"/>
      <c r="CL1207" s="57"/>
      <c r="CM1207" s="57"/>
      <c r="CN1207" s="57"/>
      <c r="CO1207" s="57"/>
      <c r="CP1207" s="57"/>
      <c r="CQ1207" s="57"/>
      <c r="CR1207" s="57"/>
      <c r="CS1207" s="57"/>
      <c r="CT1207" s="57"/>
      <c r="CU1207" s="57"/>
      <c r="CV1207" s="57"/>
      <c r="CW1207" s="57"/>
      <c r="CX1207" s="57"/>
    </row>
    <row r="1208" spans="1:102" s="6" customFormat="1" ht="39.75" customHeight="1">
      <c r="A1208" s="83">
        <v>37</v>
      </c>
      <c r="B1208" s="83"/>
      <c r="C1208" s="5" t="s">
        <v>375</v>
      </c>
      <c r="D1208" s="5" t="s">
        <v>376</v>
      </c>
      <c r="E1208" s="6" t="s">
        <v>377</v>
      </c>
      <c r="F1208" s="6" t="s">
        <v>378</v>
      </c>
      <c r="G1208" s="84" t="s">
        <v>34</v>
      </c>
      <c r="H1208" s="98">
        <v>24693</v>
      </c>
      <c r="I1208" s="13"/>
      <c r="K1208" s="6" t="s">
        <v>379</v>
      </c>
      <c r="L1208" s="6" t="s">
        <v>380</v>
      </c>
      <c r="N1208" s="57"/>
      <c r="O1208" s="57"/>
      <c r="P1208" s="57"/>
      <c r="Q1208" s="57"/>
      <c r="R1208" s="57"/>
      <c r="S1208" s="57"/>
      <c r="T1208" s="57"/>
      <c r="U1208" s="57"/>
      <c r="V1208" s="57"/>
      <c r="W1208" s="57"/>
      <c r="X1208" s="57"/>
      <c r="Y1208" s="57"/>
      <c r="Z1208" s="57"/>
      <c r="AA1208" s="57"/>
      <c r="AB1208" s="57"/>
      <c r="AC1208" s="57"/>
      <c r="AD1208" s="57"/>
      <c r="AE1208" s="57"/>
      <c r="AF1208" s="57"/>
      <c r="AG1208" s="57"/>
      <c r="AH1208" s="57"/>
      <c r="AI1208" s="57"/>
      <c r="AJ1208" s="57"/>
      <c r="AK1208" s="57"/>
      <c r="AL1208" s="57"/>
      <c r="AM1208" s="57"/>
      <c r="AN1208" s="57"/>
      <c r="AO1208" s="57"/>
      <c r="AP1208" s="57"/>
      <c r="AQ1208" s="57"/>
      <c r="AR1208" s="57"/>
      <c r="AS1208" s="57"/>
      <c r="AT1208" s="57"/>
      <c r="AU1208" s="57"/>
      <c r="AV1208" s="57"/>
      <c r="AW1208" s="57"/>
      <c r="AX1208" s="57"/>
      <c r="AY1208" s="57"/>
      <c r="AZ1208" s="57"/>
      <c r="BA1208" s="57"/>
      <c r="BB1208" s="57"/>
      <c r="BC1208" s="57"/>
      <c r="BD1208" s="57"/>
      <c r="BE1208" s="57"/>
      <c r="BF1208" s="57"/>
      <c r="BG1208" s="57"/>
      <c r="BH1208" s="57"/>
      <c r="BI1208" s="57"/>
      <c r="BJ1208" s="57"/>
      <c r="BK1208" s="57"/>
      <c r="BL1208" s="57"/>
      <c r="BM1208" s="57"/>
      <c r="BN1208" s="57"/>
      <c r="BO1208" s="57"/>
      <c r="BP1208" s="57"/>
      <c r="BQ1208" s="57"/>
      <c r="BR1208" s="57"/>
      <c r="BS1208" s="57"/>
      <c r="BT1208" s="57"/>
      <c r="BU1208" s="57"/>
      <c r="BV1208" s="57"/>
      <c r="BW1208" s="57"/>
      <c r="BX1208" s="57"/>
      <c r="BY1208" s="57"/>
      <c r="BZ1208" s="57"/>
      <c r="CA1208" s="57"/>
      <c r="CB1208" s="57"/>
      <c r="CC1208" s="57"/>
      <c r="CD1208" s="57"/>
      <c r="CE1208" s="57"/>
      <c r="CF1208" s="57"/>
      <c r="CG1208" s="57"/>
      <c r="CH1208" s="57"/>
      <c r="CI1208" s="57"/>
      <c r="CJ1208" s="57"/>
      <c r="CK1208" s="57"/>
      <c r="CL1208" s="57"/>
      <c r="CM1208" s="57"/>
      <c r="CN1208" s="57"/>
      <c r="CO1208" s="57"/>
      <c r="CP1208" s="57"/>
      <c r="CQ1208" s="57"/>
      <c r="CR1208" s="57"/>
      <c r="CS1208" s="57"/>
      <c r="CT1208" s="57"/>
      <c r="CU1208" s="57"/>
      <c r="CV1208" s="57"/>
      <c r="CW1208" s="57"/>
      <c r="CX1208" s="57"/>
    </row>
    <row r="1209" spans="1:102" s="46" customFormat="1" ht="39.75" customHeight="1">
      <c r="A1209" s="83"/>
      <c r="B1209" s="83"/>
      <c r="C1209" s="5"/>
      <c r="D1209" s="5"/>
      <c r="E1209" s="6"/>
      <c r="F1209" s="6"/>
      <c r="G1209" s="84"/>
      <c r="H1209" s="98"/>
      <c r="I1209" s="13"/>
      <c r="J1209" s="13"/>
      <c r="K1209" s="6"/>
      <c r="L1209" s="6"/>
      <c r="M1209" s="6"/>
      <c r="N1209" s="57"/>
      <c r="O1209" s="57"/>
      <c r="P1209" s="57"/>
      <c r="Q1209" s="57"/>
      <c r="R1209" s="57"/>
      <c r="S1209" s="57"/>
      <c r="T1209" s="57"/>
      <c r="U1209" s="57"/>
      <c r="V1209" s="57"/>
      <c r="W1209" s="57"/>
      <c r="X1209" s="57"/>
      <c r="Y1209" s="57"/>
      <c r="Z1209" s="57"/>
      <c r="AA1209" s="57"/>
      <c r="AB1209" s="57"/>
      <c r="AC1209" s="57"/>
      <c r="AD1209" s="57"/>
      <c r="AE1209" s="57"/>
      <c r="AF1209" s="57"/>
      <c r="AG1209" s="57"/>
      <c r="AH1209" s="57"/>
      <c r="AI1209" s="57"/>
      <c r="AJ1209" s="57"/>
      <c r="AK1209" s="57"/>
      <c r="AL1209" s="57"/>
      <c r="AM1209" s="57"/>
      <c r="AN1209" s="57"/>
      <c r="AO1209" s="57"/>
      <c r="AP1209" s="57"/>
      <c r="AQ1209" s="57"/>
      <c r="AR1209" s="57"/>
      <c r="AS1209" s="57"/>
      <c r="AT1209" s="57"/>
      <c r="AU1209" s="57"/>
      <c r="AV1209" s="57"/>
      <c r="AW1209" s="57"/>
      <c r="AX1209" s="57"/>
      <c r="AY1209" s="57"/>
      <c r="AZ1209" s="57"/>
      <c r="BA1209" s="57"/>
      <c r="BB1209" s="57"/>
      <c r="BC1209" s="57"/>
      <c r="BD1209" s="57"/>
      <c r="BE1209" s="57"/>
      <c r="BF1209" s="57"/>
      <c r="BG1209" s="57"/>
      <c r="BH1209" s="57"/>
      <c r="BI1209" s="57"/>
      <c r="BJ1209" s="57"/>
      <c r="BK1209" s="57"/>
      <c r="BL1209" s="57"/>
      <c r="BM1209" s="57"/>
      <c r="BN1209" s="57"/>
      <c r="BO1209" s="57"/>
      <c r="BP1209" s="57"/>
      <c r="BQ1209" s="57"/>
      <c r="BR1209" s="57"/>
      <c r="BS1209" s="57"/>
      <c r="BT1209" s="57"/>
      <c r="BU1209" s="57"/>
      <c r="BV1209" s="57"/>
      <c r="BW1209" s="57"/>
      <c r="BX1209" s="57"/>
      <c r="BY1209" s="57"/>
      <c r="BZ1209" s="57"/>
      <c r="CA1209" s="57"/>
      <c r="CB1209" s="57"/>
      <c r="CC1209" s="57"/>
      <c r="CD1209" s="57"/>
      <c r="CE1209" s="57"/>
      <c r="CF1209" s="57"/>
      <c r="CG1209" s="57"/>
      <c r="CH1209" s="57"/>
      <c r="CI1209" s="57"/>
      <c r="CJ1209" s="57"/>
      <c r="CK1209" s="57"/>
      <c r="CL1209" s="57"/>
      <c r="CM1209" s="57"/>
      <c r="CN1209" s="57"/>
      <c r="CO1209" s="57"/>
      <c r="CP1209" s="57"/>
      <c r="CQ1209" s="57"/>
      <c r="CR1209" s="57"/>
      <c r="CS1209" s="57"/>
      <c r="CT1209" s="57"/>
      <c r="CU1209" s="57"/>
      <c r="CV1209" s="57"/>
      <c r="CW1209" s="57"/>
      <c r="CX1209" s="57"/>
    </row>
    <row r="1210" spans="1:102" s="46" customFormat="1" ht="39.75" customHeight="1">
      <c r="A1210" s="83"/>
      <c r="B1210" s="83"/>
      <c r="C1210" s="5"/>
      <c r="D1210" s="5"/>
      <c r="E1210" s="6"/>
      <c r="F1210" s="6"/>
      <c r="G1210" s="84"/>
      <c r="H1210" s="98"/>
      <c r="I1210" s="13"/>
      <c r="J1210" s="6"/>
      <c r="K1210" s="6"/>
      <c r="L1210" s="6"/>
      <c r="M1210" s="6"/>
      <c r="N1210" s="57"/>
      <c r="O1210" s="57"/>
      <c r="P1210" s="57"/>
      <c r="Q1210" s="57"/>
      <c r="R1210" s="57"/>
      <c r="S1210" s="57"/>
      <c r="T1210" s="57"/>
      <c r="U1210" s="57"/>
      <c r="V1210" s="57"/>
      <c r="W1210" s="57"/>
      <c r="X1210" s="57"/>
      <c r="Y1210" s="57"/>
      <c r="Z1210" s="57"/>
      <c r="AA1210" s="57"/>
      <c r="AB1210" s="57"/>
      <c r="AC1210" s="57"/>
      <c r="AD1210" s="57"/>
      <c r="AE1210" s="57"/>
      <c r="AF1210" s="57"/>
      <c r="AG1210" s="57"/>
      <c r="AH1210" s="57"/>
      <c r="AI1210" s="57"/>
      <c r="AJ1210" s="57"/>
      <c r="AK1210" s="57"/>
      <c r="AL1210" s="57"/>
      <c r="AM1210" s="57"/>
      <c r="AN1210" s="57"/>
      <c r="AO1210" s="57"/>
      <c r="AP1210" s="57"/>
      <c r="AQ1210" s="57"/>
      <c r="AR1210" s="57"/>
      <c r="AS1210" s="57"/>
      <c r="AT1210" s="57"/>
      <c r="AU1210" s="57"/>
      <c r="AV1210" s="57"/>
      <c r="AW1210" s="57"/>
      <c r="AX1210" s="57"/>
      <c r="AY1210" s="57"/>
      <c r="AZ1210" s="57"/>
      <c r="BA1210" s="57"/>
      <c r="BB1210" s="57"/>
      <c r="BC1210" s="57"/>
      <c r="BD1210" s="57"/>
      <c r="BE1210" s="57"/>
      <c r="BF1210" s="57"/>
      <c r="BG1210" s="57"/>
      <c r="BH1210" s="57"/>
      <c r="BI1210" s="57"/>
      <c r="BJ1210" s="57"/>
      <c r="BK1210" s="57"/>
      <c r="BL1210" s="57"/>
      <c r="BM1210" s="57"/>
      <c r="BN1210" s="57"/>
      <c r="BO1210" s="57"/>
      <c r="BP1210" s="57"/>
      <c r="BQ1210" s="57"/>
      <c r="BR1210" s="57"/>
      <c r="BS1210" s="57"/>
      <c r="BT1210" s="57"/>
      <c r="BU1210" s="57"/>
      <c r="BV1210" s="57"/>
      <c r="BW1210" s="57"/>
      <c r="BX1210" s="57"/>
      <c r="BY1210" s="57"/>
      <c r="BZ1210" s="57"/>
      <c r="CA1210" s="57"/>
      <c r="CB1210" s="57"/>
      <c r="CC1210" s="57"/>
      <c r="CD1210" s="57"/>
      <c r="CE1210" s="57"/>
      <c r="CF1210" s="57"/>
      <c r="CG1210" s="57"/>
      <c r="CH1210" s="57"/>
      <c r="CI1210" s="57"/>
      <c r="CJ1210" s="57"/>
      <c r="CK1210" s="57"/>
      <c r="CL1210" s="57"/>
      <c r="CM1210" s="57"/>
      <c r="CN1210" s="57"/>
      <c r="CO1210" s="57"/>
      <c r="CP1210" s="57"/>
      <c r="CQ1210" s="57"/>
      <c r="CR1210" s="57"/>
      <c r="CS1210" s="57"/>
      <c r="CT1210" s="57"/>
      <c r="CU1210" s="57"/>
      <c r="CV1210" s="57"/>
      <c r="CW1210" s="57"/>
      <c r="CX1210" s="57"/>
    </row>
    <row r="1211" spans="1:102" s="46" customFormat="1" ht="39.75" customHeight="1">
      <c r="A1211" s="83"/>
      <c r="B1211" s="83"/>
      <c r="C1211" s="5"/>
      <c r="D1211" s="5"/>
      <c r="E1211" s="6"/>
      <c r="F1211" s="6"/>
      <c r="G1211" s="84"/>
      <c r="H1211" s="98"/>
      <c r="I1211" s="101"/>
      <c r="J1211" s="5"/>
      <c r="K1211" s="6"/>
      <c r="L1211" s="6"/>
      <c r="M1211" s="5"/>
      <c r="N1211" s="57"/>
      <c r="O1211" s="57"/>
      <c r="P1211" s="57"/>
      <c r="Q1211" s="57"/>
      <c r="R1211" s="57"/>
      <c r="S1211" s="57"/>
      <c r="T1211" s="57"/>
      <c r="U1211" s="57"/>
      <c r="V1211" s="57"/>
      <c r="W1211" s="57"/>
      <c r="X1211" s="57"/>
      <c r="Y1211" s="57"/>
      <c r="Z1211" s="57"/>
      <c r="AA1211" s="57"/>
      <c r="AB1211" s="57"/>
      <c r="AC1211" s="57"/>
      <c r="AD1211" s="57"/>
      <c r="AE1211" s="57"/>
      <c r="AF1211" s="57"/>
      <c r="AG1211" s="57"/>
      <c r="AH1211" s="57"/>
      <c r="AI1211" s="57"/>
      <c r="AJ1211" s="57"/>
      <c r="AK1211" s="57"/>
      <c r="AL1211" s="57"/>
      <c r="AM1211" s="57"/>
      <c r="AN1211" s="57"/>
      <c r="AO1211" s="57"/>
      <c r="AP1211" s="57"/>
      <c r="AQ1211" s="57"/>
      <c r="AR1211" s="57"/>
      <c r="AS1211" s="57"/>
      <c r="AT1211" s="57"/>
      <c r="AU1211" s="57"/>
      <c r="AV1211" s="57"/>
      <c r="AW1211" s="57"/>
      <c r="AX1211" s="57"/>
      <c r="AY1211" s="57"/>
      <c r="AZ1211" s="57"/>
      <c r="BA1211" s="57"/>
      <c r="BB1211" s="57"/>
      <c r="BC1211" s="57"/>
      <c r="BD1211" s="57"/>
      <c r="BE1211" s="57"/>
      <c r="BF1211" s="57"/>
      <c r="BG1211" s="57"/>
      <c r="BH1211" s="57"/>
      <c r="BI1211" s="57"/>
      <c r="BJ1211" s="57"/>
      <c r="BK1211" s="57"/>
      <c r="BL1211" s="57"/>
      <c r="BM1211" s="57"/>
      <c r="BN1211" s="57"/>
      <c r="BO1211" s="57"/>
      <c r="BP1211" s="57"/>
      <c r="BQ1211" s="57"/>
      <c r="BR1211" s="57"/>
      <c r="BS1211" s="57"/>
      <c r="BT1211" s="57"/>
      <c r="BU1211" s="57"/>
      <c r="BV1211" s="57"/>
      <c r="BW1211" s="57"/>
      <c r="BX1211" s="57"/>
      <c r="BY1211" s="57"/>
      <c r="BZ1211" s="57"/>
      <c r="CA1211" s="57"/>
      <c r="CB1211" s="57"/>
      <c r="CC1211" s="57"/>
      <c r="CD1211" s="57"/>
      <c r="CE1211" s="57"/>
      <c r="CF1211" s="57"/>
      <c r="CG1211" s="57"/>
      <c r="CH1211" s="57"/>
      <c r="CI1211" s="57"/>
      <c r="CJ1211" s="57"/>
      <c r="CK1211" s="57"/>
      <c r="CL1211" s="57"/>
      <c r="CM1211" s="57"/>
      <c r="CN1211" s="57"/>
      <c r="CO1211" s="57"/>
      <c r="CP1211" s="57"/>
      <c r="CQ1211" s="57"/>
      <c r="CR1211" s="57"/>
      <c r="CS1211" s="57"/>
      <c r="CT1211" s="57"/>
      <c r="CU1211" s="57"/>
      <c r="CV1211" s="57"/>
      <c r="CW1211" s="57"/>
      <c r="CX1211" s="57"/>
    </row>
    <row r="1212" spans="1:102" s="46" customFormat="1" ht="39.75" customHeight="1">
      <c r="A1212" s="83">
        <v>1</v>
      </c>
      <c r="B1212" s="83"/>
      <c r="C1212" s="6" t="s">
        <v>381</v>
      </c>
      <c r="D1212" s="6" t="s">
        <v>382</v>
      </c>
      <c r="E1212" s="6" t="s">
        <v>383</v>
      </c>
      <c r="F1212" s="6" t="s">
        <v>384</v>
      </c>
      <c r="G1212" s="13" t="s">
        <v>34</v>
      </c>
      <c r="H1212" s="84">
        <v>5201</v>
      </c>
      <c r="I1212" s="6"/>
      <c r="J1212" s="6"/>
      <c r="K1212" s="90" t="s">
        <v>385</v>
      </c>
      <c r="L1212" s="13" t="s">
        <v>386</v>
      </c>
      <c r="M1212" s="6" t="s">
        <v>387</v>
      </c>
      <c r="N1212" s="57"/>
      <c r="O1212" s="57"/>
      <c r="P1212" s="57"/>
      <c r="Q1212" s="57"/>
      <c r="R1212" s="57"/>
      <c r="S1212" s="57"/>
      <c r="T1212" s="57"/>
      <c r="U1212" s="57"/>
      <c r="V1212" s="57"/>
      <c r="W1212" s="57"/>
      <c r="X1212" s="57"/>
      <c r="Y1212" s="57"/>
      <c r="Z1212" s="57"/>
      <c r="AA1212" s="57"/>
      <c r="AB1212" s="57"/>
      <c r="AC1212" s="57"/>
      <c r="AD1212" s="57"/>
      <c r="AE1212" s="57"/>
      <c r="AF1212" s="57"/>
      <c r="AG1212" s="57"/>
      <c r="AH1212" s="57"/>
      <c r="AI1212" s="57"/>
      <c r="AJ1212" s="57"/>
      <c r="AK1212" s="57"/>
      <c r="AL1212" s="57"/>
      <c r="AM1212" s="57"/>
      <c r="AN1212" s="57"/>
      <c r="AO1212" s="57"/>
      <c r="AP1212" s="57"/>
      <c r="AQ1212" s="57"/>
      <c r="AR1212" s="57"/>
      <c r="AS1212" s="57"/>
      <c r="AT1212" s="57"/>
      <c r="AU1212" s="57"/>
      <c r="AV1212" s="57"/>
      <c r="AW1212" s="57"/>
      <c r="AX1212" s="57"/>
      <c r="AY1212" s="57"/>
      <c r="AZ1212" s="57"/>
      <c r="BA1212" s="57"/>
      <c r="BB1212" s="57"/>
      <c r="BC1212" s="57"/>
      <c r="BD1212" s="57"/>
      <c r="BE1212" s="57"/>
      <c r="BF1212" s="57"/>
      <c r="BG1212" s="57"/>
      <c r="BH1212" s="57"/>
      <c r="BI1212" s="57"/>
      <c r="BJ1212" s="57"/>
      <c r="BK1212" s="57"/>
      <c r="BL1212" s="57"/>
      <c r="BM1212" s="57"/>
      <c r="BN1212" s="57"/>
      <c r="BO1212" s="57"/>
      <c r="BP1212" s="57"/>
      <c r="BQ1212" s="57"/>
      <c r="BR1212" s="57"/>
      <c r="BS1212" s="57"/>
      <c r="BT1212" s="57"/>
      <c r="BU1212" s="57"/>
      <c r="BV1212" s="57"/>
      <c r="BW1212" s="57"/>
      <c r="BX1212" s="57"/>
      <c r="BY1212" s="57"/>
      <c r="BZ1212" s="57"/>
      <c r="CA1212" s="57"/>
      <c r="CB1212" s="57"/>
      <c r="CC1212" s="57"/>
      <c r="CD1212" s="57"/>
      <c r="CE1212" s="57"/>
      <c r="CF1212" s="57"/>
      <c r="CG1212" s="57"/>
      <c r="CH1212" s="57"/>
      <c r="CI1212" s="57"/>
      <c r="CJ1212" s="57"/>
      <c r="CK1212" s="57"/>
      <c r="CL1212" s="57"/>
      <c r="CM1212" s="57"/>
      <c r="CN1212" s="57"/>
      <c r="CO1212" s="57"/>
      <c r="CP1212" s="57"/>
      <c r="CQ1212" s="57"/>
      <c r="CR1212" s="57"/>
      <c r="CS1212" s="57"/>
      <c r="CT1212" s="57"/>
      <c r="CU1212" s="57"/>
      <c r="CV1212" s="57"/>
      <c r="CW1212" s="57"/>
      <c r="CX1212" s="57"/>
    </row>
    <row r="1213" spans="1:102" s="46" customFormat="1" ht="39.75" customHeight="1">
      <c r="A1213" s="83">
        <v>2</v>
      </c>
      <c r="B1213" s="83"/>
      <c r="C1213" s="6" t="s">
        <v>388</v>
      </c>
      <c r="D1213" s="6" t="s">
        <v>389</v>
      </c>
      <c r="E1213" s="6" t="s">
        <v>390</v>
      </c>
      <c r="F1213" s="6" t="s">
        <v>391</v>
      </c>
      <c r="G1213" s="84" t="s">
        <v>34</v>
      </c>
      <c r="H1213" s="84">
        <v>6250</v>
      </c>
      <c r="I1213" s="13"/>
      <c r="J1213" s="6"/>
      <c r="K1213" s="6" t="s">
        <v>200</v>
      </c>
      <c r="L1213" s="6" t="s">
        <v>392</v>
      </c>
      <c r="M1213" s="6"/>
      <c r="N1213" s="57"/>
      <c r="O1213" s="57"/>
      <c r="P1213" s="57"/>
      <c r="Q1213" s="57"/>
      <c r="R1213" s="57"/>
      <c r="S1213" s="57"/>
      <c r="T1213" s="57"/>
      <c r="U1213" s="57"/>
      <c r="V1213" s="57"/>
      <c r="W1213" s="57"/>
      <c r="X1213" s="57"/>
      <c r="Y1213" s="57"/>
      <c r="Z1213" s="57"/>
      <c r="AA1213" s="57"/>
      <c r="AB1213" s="57"/>
      <c r="AC1213" s="57"/>
      <c r="AD1213" s="57"/>
      <c r="AE1213" s="57"/>
      <c r="AF1213" s="57"/>
      <c r="AG1213" s="57"/>
      <c r="AH1213" s="57"/>
      <c r="AI1213" s="57"/>
      <c r="AJ1213" s="57"/>
      <c r="AK1213" s="57"/>
      <c r="AL1213" s="57"/>
      <c r="AM1213" s="57"/>
      <c r="AN1213" s="57"/>
      <c r="AO1213" s="57"/>
      <c r="AP1213" s="57"/>
      <c r="AQ1213" s="57"/>
      <c r="AR1213" s="57"/>
      <c r="AS1213" s="57"/>
      <c r="AT1213" s="57"/>
      <c r="AU1213" s="57"/>
      <c r="AV1213" s="57"/>
      <c r="AW1213" s="57"/>
      <c r="AX1213" s="57"/>
      <c r="AY1213" s="57"/>
      <c r="AZ1213" s="57"/>
      <c r="BA1213" s="57"/>
      <c r="BB1213" s="57"/>
      <c r="BC1213" s="57"/>
      <c r="BD1213" s="57"/>
      <c r="BE1213" s="57"/>
      <c r="BF1213" s="57"/>
      <c r="BG1213" s="57"/>
      <c r="BH1213" s="57"/>
      <c r="BI1213" s="57"/>
      <c r="BJ1213" s="57"/>
      <c r="BK1213" s="57"/>
      <c r="BL1213" s="57"/>
      <c r="BM1213" s="57"/>
      <c r="BN1213" s="57"/>
      <c r="BO1213" s="57"/>
      <c r="BP1213" s="57"/>
      <c r="BQ1213" s="57"/>
      <c r="BR1213" s="57"/>
      <c r="BS1213" s="57"/>
      <c r="BT1213" s="57"/>
      <c r="BU1213" s="57"/>
      <c r="BV1213" s="57"/>
      <c r="BW1213" s="57"/>
      <c r="BX1213" s="57"/>
      <c r="BY1213" s="57"/>
      <c r="BZ1213" s="57"/>
      <c r="CA1213" s="57"/>
      <c r="CB1213" s="57"/>
      <c r="CC1213" s="57"/>
      <c r="CD1213" s="57"/>
      <c r="CE1213" s="57"/>
      <c r="CF1213" s="57"/>
      <c r="CG1213" s="57"/>
      <c r="CH1213" s="57"/>
      <c r="CI1213" s="57"/>
      <c r="CJ1213" s="57"/>
      <c r="CK1213" s="57"/>
      <c r="CL1213" s="57"/>
      <c r="CM1213" s="57"/>
      <c r="CN1213" s="57"/>
      <c r="CO1213" s="57"/>
      <c r="CP1213" s="57"/>
      <c r="CQ1213" s="57"/>
      <c r="CR1213" s="57"/>
      <c r="CS1213" s="57"/>
      <c r="CT1213" s="57"/>
      <c r="CU1213" s="57"/>
      <c r="CV1213" s="57"/>
      <c r="CW1213" s="57"/>
      <c r="CX1213" s="57"/>
    </row>
    <row r="1214" spans="1:102" s="46" customFormat="1" ht="39.75" customHeight="1">
      <c r="A1214" s="83">
        <v>3</v>
      </c>
      <c r="B1214" s="83"/>
      <c r="C1214" s="5" t="s">
        <v>393</v>
      </c>
      <c r="D1214" s="5" t="s">
        <v>394</v>
      </c>
      <c r="E1214" s="4" t="s">
        <v>395</v>
      </c>
      <c r="F1214" s="92" t="s">
        <v>396</v>
      </c>
      <c r="G1214" s="92" t="s">
        <v>34</v>
      </c>
      <c r="H1214" s="84">
        <v>103910</v>
      </c>
      <c r="I1214" s="89"/>
      <c r="J1214" s="10"/>
      <c r="K1214" s="6" t="s">
        <v>397</v>
      </c>
      <c r="L1214" s="92" t="s">
        <v>398</v>
      </c>
      <c r="M1214" s="10"/>
      <c r="N1214" s="57"/>
      <c r="O1214" s="57"/>
      <c r="P1214" s="57"/>
      <c r="Q1214" s="57"/>
      <c r="R1214" s="57"/>
      <c r="S1214" s="57"/>
      <c r="T1214" s="57"/>
      <c r="U1214" s="57"/>
      <c r="V1214" s="57"/>
      <c r="W1214" s="57"/>
      <c r="X1214" s="57"/>
      <c r="Y1214" s="57"/>
      <c r="Z1214" s="57"/>
      <c r="AA1214" s="57"/>
      <c r="AB1214" s="57"/>
      <c r="AC1214" s="57"/>
      <c r="AD1214" s="57"/>
      <c r="AE1214" s="57"/>
      <c r="AF1214" s="57"/>
      <c r="AG1214" s="57"/>
      <c r="AH1214" s="57"/>
      <c r="AI1214" s="57"/>
      <c r="AJ1214" s="57"/>
      <c r="AK1214" s="57"/>
      <c r="AL1214" s="57"/>
      <c r="AM1214" s="57"/>
      <c r="AN1214" s="57"/>
      <c r="AO1214" s="57"/>
      <c r="AP1214" s="57"/>
      <c r="AQ1214" s="57"/>
      <c r="AR1214" s="57"/>
      <c r="AS1214" s="57"/>
      <c r="AT1214" s="57"/>
      <c r="AU1214" s="57"/>
      <c r="AV1214" s="57"/>
      <c r="AW1214" s="57"/>
      <c r="AX1214" s="57"/>
      <c r="AY1214" s="57"/>
      <c r="AZ1214" s="57"/>
      <c r="BA1214" s="57"/>
      <c r="BB1214" s="57"/>
      <c r="BC1214" s="57"/>
      <c r="BD1214" s="57"/>
      <c r="BE1214" s="57"/>
      <c r="BF1214" s="57"/>
      <c r="BG1214" s="57"/>
      <c r="BH1214" s="57"/>
      <c r="BI1214" s="57"/>
      <c r="BJ1214" s="57"/>
      <c r="BK1214" s="57"/>
      <c r="BL1214" s="57"/>
      <c r="BM1214" s="57"/>
      <c r="BN1214" s="57"/>
      <c r="BO1214" s="57"/>
      <c r="BP1214" s="57"/>
      <c r="BQ1214" s="57"/>
      <c r="BR1214" s="57"/>
      <c r="BS1214" s="57"/>
      <c r="BT1214" s="57"/>
      <c r="BU1214" s="57"/>
      <c r="BV1214" s="57"/>
      <c r="BW1214" s="57"/>
      <c r="BX1214" s="57"/>
      <c r="BY1214" s="57"/>
      <c r="BZ1214" s="57"/>
      <c r="CA1214" s="57"/>
      <c r="CB1214" s="57"/>
      <c r="CC1214" s="57"/>
      <c r="CD1214" s="57"/>
      <c r="CE1214" s="57"/>
      <c r="CF1214" s="57"/>
      <c r="CG1214" s="57"/>
      <c r="CH1214" s="57"/>
      <c r="CI1214" s="57"/>
      <c r="CJ1214" s="57"/>
      <c r="CK1214" s="57"/>
      <c r="CL1214" s="57"/>
      <c r="CM1214" s="57"/>
      <c r="CN1214" s="57"/>
      <c r="CO1214" s="57"/>
      <c r="CP1214" s="57"/>
      <c r="CQ1214" s="57"/>
      <c r="CR1214" s="57"/>
      <c r="CS1214" s="57"/>
      <c r="CT1214" s="57"/>
      <c r="CU1214" s="57"/>
      <c r="CV1214" s="57"/>
      <c r="CW1214" s="57"/>
      <c r="CX1214" s="57"/>
    </row>
    <row r="1215" spans="1:102" s="46" customFormat="1" ht="39.75" customHeight="1">
      <c r="A1215" s="83">
        <v>4</v>
      </c>
      <c r="B1215" s="83"/>
      <c r="C1215" s="82" t="s">
        <v>399</v>
      </c>
      <c r="D1215" s="82" t="s">
        <v>400</v>
      </c>
      <c r="E1215" s="4" t="s">
        <v>401</v>
      </c>
      <c r="F1215" s="4" t="s">
        <v>402</v>
      </c>
      <c r="G1215" s="87" t="s">
        <v>34</v>
      </c>
      <c r="H1215" s="84">
        <v>4800</v>
      </c>
      <c r="I1215" s="89"/>
      <c r="J1215" s="10"/>
      <c r="K1215" s="6" t="s">
        <v>41</v>
      </c>
      <c r="L1215" s="4" t="s">
        <v>403</v>
      </c>
      <c r="M1215" s="10"/>
      <c r="N1215" s="57"/>
      <c r="O1215" s="57"/>
      <c r="P1215" s="57"/>
      <c r="Q1215" s="57"/>
      <c r="R1215" s="57"/>
      <c r="S1215" s="57"/>
      <c r="T1215" s="57"/>
      <c r="U1215" s="57"/>
      <c r="V1215" s="57"/>
      <c r="W1215" s="57"/>
      <c r="X1215" s="57"/>
      <c r="Y1215" s="57"/>
      <c r="Z1215" s="57"/>
      <c r="AA1215" s="57"/>
      <c r="AB1215" s="57"/>
      <c r="AC1215" s="57"/>
      <c r="AD1215" s="57"/>
      <c r="AE1215" s="57"/>
      <c r="AF1215" s="57"/>
      <c r="AG1215" s="57"/>
      <c r="AH1215" s="57"/>
      <c r="AI1215" s="57"/>
      <c r="AJ1215" s="57"/>
      <c r="AK1215" s="57"/>
      <c r="AL1215" s="57"/>
      <c r="AM1215" s="57"/>
      <c r="AN1215" s="57"/>
      <c r="AO1215" s="57"/>
      <c r="AP1215" s="57"/>
      <c r="AQ1215" s="57"/>
      <c r="AR1215" s="57"/>
      <c r="AS1215" s="57"/>
      <c r="AT1215" s="57"/>
      <c r="AU1215" s="57"/>
      <c r="AV1215" s="57"/>
      <c r="AW1215" s="57"/>
      <c r="AX1215" s="57"/>
      <c r="AY1215" s="57"/>
      <c r="AZ1215" s="57"/>
      <c r="BA1215" s="57"/>
      <c r="BB1215" s="57"/>
      <c r="BC1215" s="57"/>
      <c r="BD1215" s="57"/>
      <c r="BE1215" s="57"/>
      <c r="BF1215" s="57"/>
      <c r="BG1215" s="57"/>
      <c r="BH1215" s="57"/>
      <c r="BI1215" s="57"/>
      <c r="BJ1215" s="57"/>
      <c r="BK1215" s="57"/>
      <c r="BL1215" s="57"/>
      <c r="BM1215" s="57"/>
      <c r="BN1215" s="57"/>
      <c r="BO1215" s="57"/>
      <c r="BP1215" s="57"/>
      <c r="BQ1215" s="57"/>
      <c r="BR1215" s="57"/>
      <c r="BS1215" s="57"/>
      <c r="BT1215" s="57"/>
      <c r="BU1215" s="57"/>
      <c r="BV1215" s="57"/>
      <c r="BW1215" s="57"/>
      <c r="BX1215" s="57"/>
      <c r="BY1215" s="57"/>
      <c r="BZ1215" s="57"/>
      <c r="CA1215" s="57"/>
      <c r="CB1215" s="57"/>
      <c r="CC1215" s="57"/>
      <c r="CD1215" s="57"/>
      <c r="CE1215" s="57"/>
      <c r="CF1215" s="57"/>
      <c r="CG1215" s="57"/>
      <c r="CH1215" s="57"/>
      <c r="CI1215" s="57"/>
      <c r="CJ1215" s="57"/>
      <c r="CK1215" s="57"/>
      <c r="CL1215" s="57"/>
      <c r="CM1215" s="57"/>
      <c r="CN1215" s="57"/>
      <c r="CO1215" s="57"/>
      <c r="CP1215" s="57"/>
      <c r="CQ1215" s="57"/>
      <c r="CR1215" s="57"/>
      <c r="CS1215" s="57"/>
      <c r="CT1215" s="57"/>
      <c r="CU1215" s="57"/>
      <c r="CV1215" s="57"/>
      <c r="CW1215" s="57"/>
      <c r="CX1215" s="57"/>
    </row>
    <row r="1216" spans="1:102" s="46" customFormat="1" ht="39.75" customHeight="1">
      <c r="A1216" s="83">
        <v>5</v>
      </c>
      <c r="B1216" s="83"/>
      <c r="C1216" s="5" t="s">
        <v>404</v>
      </c>
      <c r="D1216" s="5" t="s">
        <v>400</v>
      </c>
      <c r="E1216" s="6" t="s">
        <v>405</v>
      </c>
      <c r="F1216" s="6" t="s">
        <v>406</v>
      </c>
      <c r="G1216" s="84" t="s">
        <v>34</v>
      </c>
      <c r="H1216" s="98">
        <v>3000</v>
      </c>
      <c r="I1216" s="89"/>
      <c r="J1216" s="10"/>
      <c r="K1216" s="6" t="s">
        <v>41</v>
      </c>
      <c r="L1216" s="6" t="s">
        <v>407</v>
      </c>
      <c r="M1216" s="10"/>
      <c r="N1216" s="57"/>
      <c r="O1216" s="57"/>
      <c r="P1216" s="57"/>
      <c r="Q1216" s="57"/>
      <c r="R1216" s="57"/>
      <c r="S1216" s="57"/>
      <c r="T1216" s="57"/>
      <c r="U1216" s="57"/>
      <c r="V1216" s="57"/>
      <c r="W1216" s="57"/>
      <c r="X1216" s="57"/>
      <c r="Y1216" s="57"/>
      <c r="Z1216" s="57"/>
      <c r="AA1216" s="57"/>
      <c r="AB1216" s="57"/>
      <c r="AC1216" s="57"/>
      <c r="AD1216" s="57"/>
      <c r="AE1216" s="57"/>
      <c r="AF1216" s="57"/>
      <c r="AG1216" s="57"/>
      <c r="AH1216" s="57"/>
      <c r="AI1216" s="57"/>
      <c r="AJ1216" s="57"/>
      <c r="AK1216" s="57"/>
      <c r="AL1216" s="57"/>
      <c r="AM1216" s="57"/>
      <c r="AN1216" s="57"/>
      <c r="AO1216" s="57"/>
      <c r="AP1216" s="57"/>
      <c r="AQ1216" s="57"/>
      <c r="AR1216" s="57"/>
      <c r="AS1216" s="57"/>
      <c r="AT1216" s="57"/>
      <c r="AU1216" s="57"/>
      <c r="AV1216" s="57"/>
      <c r="AW1216" s="57"/>
      <c r="AX1216" s="57"/>
      <c r="AY1216" s="57"/>
      <c r="AZ1216" s="57"/>
      <c r="BA1216" s="57"/>
      <c r="BB1216" s="57"/>
      <c r="BC1216" s="57"/>
      <c r="BD1216" s="57"/>
      <c r="BE1216" s="57"/>
      <c r="BF1216" s="57"/>
      <c r="BG1216" s="57"/>
      <c r="BH1216" s="57"/>
      <c r="BI1216" s="57"/>
      <c r="BJ1216" s="57"/>
      <c r="BK1216" s="57"/>
      <c r="BL1216" s="57"/>
      <c r="BM1216" s="57"/>
      <c r="BN1216" s="57"/>
      <c r="BO1216" s="57"/>
      <c r="BP1216" s="57"/>
      <c r="BQ1216" s="57"/>
      <c r="BR1216" s="57"/>
      <c r="BS1216" s="57"/>
      <c r="BT1216" s="57"/>
      <c r="BU1216" s="57"/>
      <c r="BV1216" s="57"/>
      <c r="BW1216" s="57"/>
      <c r="BX1216" s="57"/>
      <c r="BY1216" s="57"/>
      <c r="BZ1216" s="57"/>
      <c r="CA1216" s="57"/>
      <c r="CB1216" s="57"/>
      <c r="CC1216" s="57"/>
      <c r="CD1216" s="57"/>
      <c r="CE1216" s="57"/>
      <c r="CF1216" s="57"/>
      <c r="CG1216" s="57"/>
      <c r="CH1216" s="57"/>
      <c r="CI1216" s="57"/>
      <c r="CJ1216" s="57"/>
      <c r="CK1216" s="57"/>
      <c r="CL1216" s="57"/>
      <c r="CM1216" s="57"/>
      <c r="CN1216" s="57"/>
      <c r="CO1216" s="57"/>
      <c r="CP1216" s="57"/>
      <c r="CQ1216" s="57"/>
      <c r="CR1216" s="57"/>
      <c r="CS1216" s="57"/>
      <c r="CT1216" s="57"/>
      <c r="CU1216" s="57"/>
      <c r="CV1216" s="57"/>
      <c r="CW1216" s="57"/>
      <c r="CX1216" s="57"/>
    </row>
    <row r="1217" spans="1:102" s="46" customFormat="1" ht="39.75" customHeight="1">
      <c r="A1217" s="83">
        <v>6</v>
      </c>
      <c r="B1217" s="83"/>
      <c r="C1217" s="5" t="s">
        <v>408</v>
      </c>
      <c r="D1217" s="5" t="s">
        <v>400</v>
      </c>
      <c r="E1217" s="6" t="s">
        <v>405</v>
      </c>
      <c r="F1217" s="6" t="s">
        <v>409</v>
      </c>
      <c r="G1217" s="84" t="s">
        <v>34</v>
      </c>
      <c r="H1217" s="23">
        <v>5400</v>
      </c>
      <c r="I1217" s="89"/>
      <c r="J1217" s="10"/>
      <c r="K1217" s="6" t="s">
        <v>41</v>
      </c>
      <c r="L1217" s="6" t="s">
        <v>410</v>
      </c>
      <c r="M1217" s="10"/>
      <c r="N1217" s="57"/>
      <c r="O1217" s="57"/>
      <c r="P1217" s="57"/>
      <c r="Q1217" s="57"/>
      <c r="R1217" s="57"/>
      <c r="S1217" s="57"/>
      <c r="T1217" s="57"/>
      <c r="U1217" s="57"/>
      <c r="V1217" s="57"/>
      <c r="W1217" s="57"/>
      <c r="X1217" s="57"/>
      <c r="Y1217" s="57"/>
      <c r="Z1217" s="57"/>
      <c r="AA1217" s="57"/>
      <c r="AB1217" s="57"/>
      <c r="AC1217" s="57"/>
      <c r="AD1217" s="57"/>
      <c r="AE1217" s="57"/>
      <c r="AF1217" s="57"/>
      <c r="AG1217" s="57"/>
      <c r="AH1217" s="57"/>
      <c r="AI1217" s="57"/>
      <c r="AJ1217" s="57"/>
      <c r="AK1217" s="57"/>
      <c r="AL1217" s="57"/>
      <c r="AM1217" s="57"/>
      <c r="AN1217" s="57"/>
      <c r="AO1217" s="57"/>
      <c r="AP1217" s="57"/>
      <c r="AQ1217" s="57"/>
      <c r="AR1217" s="57"/>
      <c r="AS1217" s="57"/>
      <c r="AT1217" s="57"/>
      <c r="AU1217" s="57"/>
      <c r="AV1217" s="57"/>
      <c r="AW1217" s="57"/>
      <c r="AX1217" s="57"/>
      <c r="AY1217" s="57"/>
      <c r="AZ1217" s="57"/>
      <c r="BA1217" s="57"/>
      <c r="BB1217" s="57"/>
      <c r="BC1217" s="57"/>
      <c r="BD1217" s="57"/>
      <c r="BE1217" s="57"/>
      <c r="BF1217" s="57"/>
      <c r="BG1217" s="57"/>
      <c r="BH1217" s="57"/>
      <c r="BI1217" s="57"/>
      <c r="BJ1217" s="57"/>
      <c r="BK1217" s="57"/>
      <c r="BL1217" s="57"/>
      <c r="BM1217" s="57"/>
      <c r="BN1217" s="57"/>
      <c r="BO1217" s="57"/>
      <c r="BP1217" s="57"/>
      <c r="BQ1217" s="57"/>
      <c r="BR1217" s="57"/>
      <c r="BS1217" s="57"/>
      <c r="BT1217" s="57"/>
      <c r="BU1217" s="57"/>
      <c r="BV1217" s="57"/>
      <c r="BW1217" s="57"/>
      <c r="BX1217" s="57"/>
      <c r="BY1217" s="57"/>
      <c r="BZ1217" s="57"/>
      <c r="CA1217" s="57"/>
      <c r="CB1217" s="57"/>
      <c r="CC1217" s="57"/>
      <c r="CD1217" s="57"/>
      <c r="CE1217" s="57"/>
      <c r="CF1217" s="57"/>
      <c r="CG1217" s="57"/>
      <c r="CH1217" s="57"/>
      <c r="CI1217" s="57"/>
      <c r="CJ1217" s="57"/>
      <c r="CK1217" s="57"/>
      <c r="CL1217" s="57"/>
      <c r="CM1217" s="57"/>
      <c r="CN1217" s="57"/>
      <c r="CO1217" s="57"/>
      <c r="CP1217" s="57"/>
      <c r="CQ1217" s="57"/>
      <c r="CR1217" s="57"/>
      <c r="CS1217" s="57"/>
      <c r="CT1217" s="57"/>
      <c r="CU1217" s="57"/>
      <c r="CV1217" s="57"/>
      <c r="CW1217" s="57"/>
      <c r="CX1217" s="57"/>
    </row>
    <row r="1218" spans="1:102" s="46" customFormat="1" ht="39.75" customHeight="1">
      <c r="A1218" s="83">
        <v>7</v>
      </c>
      <c r="B1218" s="83"/>
      <c r="C1218" s="5" t="s">
        <v>411</v>
      </c>
      <c r="D1218" s="5" t="s">
        <v>400</v>
      </c>
      <c r="E1218" s="6" t="s">
        <v>405</v>
      </c>
      <c r="F1218" s="6" t="s">
        <v>412</v>
      </c>
      <c r="G1218" s="84" t="s">
        <v>34</v>
      </c>
      <c r="H1218" s="98">
        <v>3000</v>
      </c>
      <c r="I1218" s="89"/>
      <c r="J1218" s="10"/>
      <c r="K1218" s="6" t="s">
        <v>41</v>
      </c>
      <c r="L1218" s="6" t="s">
        <v>413</v>
      </c>
      <c r="M1218" s="10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57"/>
      <c r="Y1218" s="57"/>
      <c r="Z1218" s="57"/>
      <c r="AA1218" s="57"/>
      <c r="AB1218" s="57"/>
      <c r="AC1218" s="57"/>
      <c r="AD1218" s="57"/>
      <c r="AE1218" s="57"/>
      <c r="AF1218" s="57"/>
      <c r="AG1218" s="57"/>
      <c r="AH1218" s="57"/>
      <c r="AI1218" s="57"/>
      <c r="AJ1218" s="57"/>
      <c r="AK1218" s="57"/>
      <c r="AL1218" s="57"/>
      <c r="AM1218" s="57"/>
      <c r="AN1218" s="57"/>
      <c r="AO1218" s="57"/>
      <c r="AP1218" s="57"/>
      <c r="AQ1218" s="57"/>
      <c r="AR1218" s="57"/>
      <c r="AS1218" s="57"/>
      <c r="AT1218" s="57"/>
      <c r="AU1218" s="57"/>
      <c r="AV1218" s="57"/>
      <c r="AW1218" s="57"/>
      <c r="AX1218" s="57"/>
      <c r="AY1218" s="57"/>
      <c r="AZ1218" s="57"/>
      <c r="BA1218" s="57"/>
      <c r="BB1218" s="57"/>
      <c r="BC1218" s="57"/>
      <c r="BD1218" s="57"/>
      <c r="BE1218" s="57"/>
      <c r="BF1218" s="57"/>
      <c r="BG1218" s="57"/>
      <c r="BH1218" s="57"/>
      <c r="BI1218" s="57"/>
      <c r="BJ1218" s="57"/>
      <c r="BK1218" s="57"/>
      <c r="BL1218" s="57"/>
      <c r="BM1218" s="57"/>
      <c r="BN1218" s="57"/>
      <c r="BO1218" s="57"/>
      <c r="BP1218" s="57"/>
      <c r="BQ1218" s="57"/>
      <c r="BR1218" s="57"/>
      <c r="BS1218" s="57"/>
      <c r="BT1218" s="57"/>
      <c r="BU1218" s="57"/>
      <c r="BV1218" s="57"/>
      <c r="BW1218" s="57"/>
      <c r="BX1218" s="57"/>
      <c r="BY1218" s="57"/>
      <c r="BZ1218" s="57"/>
      <c r="CA1218" s="57"/>
      <c r="CB1218" s="57"/>
      <c r="CC1218" s="57"/>
      <c r="CD1218" s="57"/>
      <c r="CE1218" s="57"/>
      <c r="CF1218" s="57"/>
      <c r="CG1218" s="57"/>
      <c r="CH1218" s="57"/>
      <c r="CI1218" s="57"/>
      <c r="CJ1218" s="57"/>
      <c r="CK1218" s="57"/>
      <c r="CL1218" s="57"/>
      <c r="CM1218" s="57"/>
      <c r="CN1218" s="57"/>
      <c r="CO1218" s="57"/>
      <c r="CP1218" s="57"/>
      <c r="CQ1218" s="57"/>
      <c r="CR1218" s="57"/>
      <c r="CS1218" s="57"/>
      <c r="CT1218" s="57"/>
      <c r="CU1218" s="57"/>
      <c r="CV1218" s="57"/>
      <c r="CW1218" s="57"/>
      <c r="CX1218" s="57"/>
    </row>
    <row r="1219" spans="1:102" s="46" customFormat="1" ht="39.75" customHeight="1">
      <c r="A1219" s="83">
        <v>8</v>
      </c>
      <c r="B1219" s="83"/>
      <c r="C1219" s="82" t="s">
        <v>414</v>
      </c>
      <c r="D1219" s="82" t="s">
        <v>415</v>
      </c>
      <c r="E1219" s="4" t="s">
        <v>416</v>
      </c>
      <c r="F1219" s="4" t="s">
        <v>417</v>
      </c>
      <c r="G1219" s="23" t="s">
        <v>243</v>
      </c>
      <c r="H1219" s="84"/>
      <c r="I1219" s="89">
        <v>23000</v>
      </c>
      <c r="J1219" s="10"/>
      <c r="K1219" s="6" t="s">
        <v>418</v>
      </c>
      <c r="L1219" s="4" t="s">
        <v>419</v>
      </c>
      <c r="M1219" s="10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57"/>
      <c r="Y1219" s="57"/>
      <c r="Z1219" s="57"/>
      <c r="AA1219" s="57"/>
      <c r="AB1219" s="57"/>
      <c r="AC1219" s="57"/>
      <c r="AD1219" s="57"/>
      <c r="AE1219" s="57"/>
      <c r="AF1219" s="57"/>
      <c r="AG1219" s="57"/>
      <c r="AH1219" s="57"/>
      <c r="AI1219" s="57"/>
      <c r="AJ1219" s="57"/>
      <c r="AK1219" s="57"/>
      <c r="AL1219" s="57"/>
      <c r="AM1219" s="57"/>
      <c r="AN1219" s="57"/>
      <c r="AO1219" s="57"/>
      <c r="AP1219" s="57"/>
      <c r="AQ1219" s="57"/>
      <c r="AR1219" s="57"/>
      <c r="AS1219" s="57"/>
      <c r="AT1219" s="57"/>
      <c r="AU1219" s="57"/>
      <c r="AV1219" s="57"/>
      <c r="AW1219" s="57"/>
      <c r="AX1219" s="57"/>
      <c r="AY1219" s="57"/>
      <c r="AZ1219" s="57"/>
      <c r="BA1219" s="57"/>
      <c r="BB1219" s="57"/>
      <c r="BC1219" s="57"/>
      <c r="BD1219" s="57"/>
      <c r="BE1219" s="57"/>
      <c r="BF1219" s="57"/>
      <c r="BG1219" s="57"/>
      <c r="BH1219" s="57"/>
      <c r="BI1219" s="57"/>
      <c r="BJ1219" s="57"/>
      <c r="BK1219" s="57"/>
      <c r="BL1219" s="57"/>
      <c r="BM1219" s="57"/>
      <c r="BN1219" s="57"/>
      <c r="BO1219" s="57"/>
      <c r="BP1219" s="57"/>
      <c r="BQ1219" s="57"/>
      <c r="BR1219" s="57"/>
      <c r="BS1219" s="57"/>
      <c r="BT1219" s="57"/>
      <c r="BU1219" s="57"/>
      <c r="BV1219" s="57"/>
      <c r="BW1219" s="57"/>
      <c r="BX1219" s="57"/>
      <c r="BY1219" s="57"/>
      <c r="BZ1219" s="57"/>
      <c r="CA1219" s="57"/>
      <c r="CB1219" s="57"/>
      <c r="CC1219" s="57"/>
      <c r="CD1219" s="57"/>
      <c r="CE1219" s="57"/>
      <c r="CF1219" s="57"/>
      <c r="CG1219" s="57"/>
      <c r="CH1219" s="57"/>
      <c r="CI1219" s="57"/>
      <c r="CJ1219" s="57"/>
      <c r="CK1219" s="57"/>
      <c r="CL1219" s="57"/>
      <c r="CM1219" s="57"/>
      <c r="CN1219" s="57"/>
      <c r="CO1219" s="57"/>
      <c r="CP1219" s="57"/>
      <c r="CQ1219" s="57"/>
      <c r="CR1219" s="57"/>
      <c r="CS1219" s="57"/>
      <c r="CT1219" s="57"/>
      <c r="CU1219" s="57"/>
      <c r="CV1219" s="57"/>
      <c r="CW1219" s="57"/>
      <c r="CX1219" s="57"/>
    </row>
    <row r="1220" spans="1:102" s="46" customFormat="1" ht="39.75" customHeight="1">
      <c r="A1220" s="83">
        <v>9</v>
      </c>
      <c r="B1220" s="83"/>
      <c r="C1220" s="82" t="s">
        <v>414</v>
      </c>
      <c r="D1220" s="82" t="s">
        <v>415</v>
      </c>
      <c r="E1220" s="4" t="s">
        <v>416</v>
      </c>
      <c r="F1220" s="6" t="s">
        <v>420</v>
      </c>
      <c r="G1220" s="84" t="s">
        <v>34</v>
      </c>
      <c r="H1220" s="98">
        <v>12762</v>
      </c>
      <c r="I1220" s="89"/>
      <c r="J1220" s="10"/>
      <c r="K1220" s="6" t="s">
        <v>418</v>
      </c>
      <c r="L1220" s="6" t="s">
        <v>421</v>
      </c>
      <c r="M1220" s="10"/>
      <c r="N1220" s="57"/>
      <c r="O1220" s="57"/>
      <c r="P1220" s="57"/>
      <c r="Q1220" s="57"/>
      <c r="R1220" s="57"/>
      <c r="S1220" s="57"/>
      <c r="T1220" s="57"/>
      <c r="U1220" s="57"/>
      <c r="V1220" s="57"/>
      <c r="W1220" s="57"/>
      <c r="X1220" s="57"/>
      <c r="Y1220" s="57"/>
      <c r="Z1220" s="57"/>
      <c r="AA1220" s="57"/>
      <c r="AB1220" s="57"/>
      <c r="AC1220" s="57"/>
      <c r="AD1220" s="57"/>
      <c r="AE1220" s="57"/>
      <c r="AF1220" s="57"/>
      <c r="AG1220" s="57"/>
      <c r="AH1220" s="57"/>
      <c r="AI1220" s="57"/>
      <c r="AJ1220" s="57"/>
      <c r="AK1220" s="57"/>
      <c r="AL1220" s="57"/>
      <c r="AM1220" s="57"/>
      <c r="AN1220" s="57"/>
      <c r="AO1220" s="57"/>
      <c r="AP1220" s="57"/>
      <c r="AQ1220" s="57"/>
      <c r="AR1220" s="57"/>
      <c r="AS1220" s="57"/>
      <c r="AT1220" s="57"/>
      <c r="AU1220" s="57"/>
      <c r="AV1220" s="57"/>
      <c r="AW1220" s="57"/>
      <c r="AX1220" s="57"/>
      <c r="AY1220" s="57"/>
      <c r="AZ1220" s="57"/>
      <c r="BA1220" s="57"/>
      <c r="BB1220" s="57"/>
      <c r="BC1220" s="57"/>
      <c r="BD1220" s="57"/>
      <c r="BE1220" s="57"/>
      <c r="BF1220" s="57"/>
      <c r="BG1220" s="57"/>
      <c r="BH1220" s="57"/>
      <c r="BI1220" s="57"/>
      <c r="BJ1220" s="57"/>
      <c r="BK1220" s="57"/>
      <c r="BL1220" s="57"/>
      <c r="BM1220" s="57"/>
      <c r="BN1220" s="57"/>
      <c r="BO1220" s="57"/>
      <c r="BP1220" s="57"/>
      <c r="BQ1220" s="57"/>
      <c r="BR1220" s="57"/>
      <c r="BS1220" s="57"/>
      <c r="BT1220" s="57"/>
      <c r="BU1220" s="57"/>
      <c r="BV1220" s="57"/>
      <c r="BW1220" s="57"/>
      <c r="BX1220" s="57"/>
      <c r="BY1220" s="57"/>
      <c r="BZ1220" s="57"/>
      <c r="CA1220" s="57"/>
      <c r="CB1220" s="57"/>
      <c r="CC1220" s="57"/>
      <c r="CD1220" s="57"/>
      <c r="CE1220" s="57"/>
      <c r="CF1220" s="57"/>
      <c r="CG1220" s="57"/>
      <c r="CH1220" s="57"/>
      <c r="CI1220" s="57"/>
      <c r="CJ1220" s="57"/>
      <c r="CK1220" s="57"/>
      <c r="CL1220" s="57"/>
      <c r="CM1220" s="57"/>
      <c r="CN1220" s="57"/>
      <c r="CO1220" s="57"/>
      <c r="CP1220" s="57"/>
      <c r="CQ1220" s="57"/>
      <c r="CR1220" s="57"/>
      <c r="CS1220" s="57"/>
      <c r="CT1220" s="57"/>
      <c r="CU1220" s="57"/>
      <c r="CV1220" s="57"/>
      <c r="CW1220" s="57"/>
      <c r="CX1220" s="57"/>
    </row>
    <row r="1221" spans="1:102" s="46" customFormat="1" ht="39.75" customHeight="1">
      <c r="A1221" s="83">
        <v>10</v>
      </c>
      <c r="B1221" s="83"/>
      <c r="C1221" s="5" t="s">
        <v>422</v>
      </c>
      <c r="D1221" s="5" t="s">
        <v>382</v>
      </c>
      <c r="E1221" s="6" t="s">
        <v>423</v>
      </c>
      <c r="F1221" s="6" t="s">
        <v>424</v>
      </c>
      <c r="G1221" s="84" t="s">
        <v>34</v>
      </c>
      <c r="H1221" s="23">
        <v>33778</v>
      </c>
      <c r="I1221" s="89"/>
      <c r="J1221" s="10"/>
      <c r="K1221" s="6" t="s">
        <v>418</v>
      </c>
      <c r="L1221" s="6" t="s">
        <v>425</v>
      </c>
      <c r="M1221" s="10"/>
      <c r="N1221" s="57"/>
      <c r="O1221" s="57"/>
      <c r="P1221" s="57"/>
      <c r="Q1221" s="57"/>
      <c r="R1221" s="57"/>
      <c r="S1221" s="57"/>
      <c r="T1221" s="57"/>
      <c r="U1221" s="57"/>
      <c r="V1221" s="57"/>
      <c r="W1221" s="57"/>
      <c r="X1221" s="57"/>
      <c r="Y1221" s="57"/>
      <c r="Z1221" s="57"/>
      <c r="AA1221" s="57"/>
      <c r="AB1221" s="57"/>
      <c r="AC1221" s="57"/>
      <c r="AD1221" s="57"/>
      <c r="AE1221" s="57"/>
      <c r="AF1221" s="57"/>
      <c r="AG1221" s="57"/>
      <c r="AH1221" s="57"/>
      <c r="AI1221" s="57"/>
      <c r="AJ1221" s="57"/>
      <c r="AK1221" s="57"/>
      <c r="AL1221" s="57"/>
      <c r="AM1221" s="57"/>
      <c r="AN1221" s="57"/>
      <c r="AO1221" s="57"/>
      <c r="AP1221" s="57"/>
      <c r="AQ1221" s="57"/>
      <c r="AR1221" s="57"/>
      <c r="AS1221" s="57"/>
      <c r="AT1221" s="57"/>
      <c r="AU1221" s="57"/>
      <c r="AV1221" s="57"/>
      <c r="AW1221" s="57"/>
      <c r="AX1221" s="57"/>
      <c r="AY1221" s="57"/>
      <c r="AZ1221" s="57"/>
      <c r="BA1221" s="57"/>
      <c r="BB1221" s="57"/>
      <c r="BC1221" s="57"/>
      <c r="BD1221" s="57"/>
      <c r="BE1221" s="57"/>
      <c r="BF1221" s="57"/>
      <c r="BG1221" s="57"/>
      <c r="BH1221" s="57"/>
      <c r="BI1221" s="57"/>
      <c r="BJ1221" s="57"/>
      <c r="BK1221" s="57"/>
      <c r="BL1221" s="57"/>
      <c r="BM1221" s="57"/>
      <c r="BN1221" s="57"/>
      <c r="BO1221" s="57"/>
      <c r="BP1221" s="57"/>
      <c r="BQ1221" s="57"/>
      <c r="BR1221" s="57"/>
      <c r="BS1221" s="57"/>
      <c r="BT1221" s="57"/>
      <c r="BU1221" s="57"/>
      <c r="BV1221" s="57"/>
      <c r="BW1221" s="57"/>
      <c r="BX1221" s="57"/>
      <c r="BY1221" s="57"/>
      <c r="BZ1221" s="57"/>
      <c r="CA1221" s="57"/>
      <c r="CB1221" s="57"/>
      <c r="CC1221" s="57"/>
      <c r="CD1221" s="57"/>
      <c r="CE1221" s="57"/>
      <c r="CF1221" s="57"/>
      <c r="CG1221" s="57"/>
      <c r="CH1221" s="57"/>
      <c r="CI1221" s="57"/>
      <c r="CJ1221" s="57"/>
      <c r="CK1221" s="57"/>
      <c r="CL1221" s="57"/>
      <c r="CM1221" s="57"/>
      <c r="CN1221" s="57"/>
      <c r="CO1221" s="57"/>
      <c r="CP1221" s="57"/>
      <c r="CQ1221" s="57"/>
      <c r="CR1221" s="57"/>
      <c r="CS1221" s="57"/>
      <c r="CT1221" s="57"/>
      <c r="CU1221" s="57"/>
      <c r="CV1221" s="57"/>
      <c r="CW1221" s="57"/>
      <c r="CX1221" s="57"/>
    </row>
    <row r="1222" spans="1:102" s="46" customFormat="1" ht="39.75" customHeight="1">
      <c r="A1222" s="83">
        <v>11</v>
      </c>
      <c r="B1222" s="83"/>
      <c r="C1222" s="5" t="s">
        <v>426</v>
      </c>
      <c r="D1222" s="5" t="s">
        <v>427</v>
      </c>
      <c r="E1222" s="6" t="s">
        <v>428</v>
      </c>
      <c r="F1222" s="6" t="s">
        <v>429</v>
      </c>
      <c r="G1222" s="84" t="s">
        <v>34</v>
      </c>
      <c r="H1222" s="84">
        <v>3000</v>
      </c>
      <c r="I1222" s="13"/>
      <c r="J1222" s="6"/>
      <c r="K1222" s="6" t="s">
        <v>61</v>
      </c>
      <c r="L1222" s="6" t="s">
        <v>430</v>
      </c>
      <c r="M1222" s="6"/>
      <c r="N1222" s="57"/>
      <c r="O1222" s="57"/>
      <c r="P1222" s="57"/>
      <c r="Q1222" s="57"/>
      <c r="R1222" s="57"/>
      <c r="S1222" s="57"/>
      <c r="T1222" s="57"/>
      <c r="U1222" s="57"/>
      <c r="V1222" s="57"/>
      <c r="W1222" s="57"/>
      <c r="X1222" s="57"/>
      <c r="Y1222" s="57"/>
      <c r="Z1222" s="57"/>
      <c r="AA1222" s="57"/>
      <c r="AB1222" s="57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7"/>
      <c r="AV1222" s="57"/>
      <c r="AW1222" s="57"/>
      <c r="AX1222" s="57"/>
      <c r="AY1222" s="57"/>
      <c r="AZ1222" s="57"/>
      <c r="BA1222" s="57"/>
      <c r="BB1222" s="57"/>
      <c r="BC1222" s="57"/>
      <c r="BD1222" s="57"/>
      <c r="BE1222" s="57"/>
      <c r="BF1222" s="57"/>
      <c r="BG1222" s="57"/>
      <c r="BH1222" s="57"/>
      <c r="BI1222" s="57"/>
      <c r="BJ1222" s="57"/>
      <c r="BK1222" s="57"/>
      <c r="BL1222" s="57"/>
      <c r="BM1222" s="57"/>
      <c r="BN1222" s="57"/>
      <c r="BO1222" s="57"/>
      <c r="BP1222" s="57"/>
      <c r="BQ1222" s="57"/>
      <c r="BR1222" s="57"/>
      <c r="BS1222" s="57"/>
      <c r="BT1222" s="57"/>
      <c r="BU1222" s="57"/>
      <c r="BV1222" s="57"/>
      <c r="BW1222" s="57"/>
      <c r="BX1222" s="57"/>
      <c r="BY1222" s="57"/>
      <c r="BZ1222" s="57"/>
      <c r="CA1222" s="57"/>
      <c r="CB1222" s="57"/>
      <c r="CC1222" s="57"/>
      <c r="CD1222" s="57"/>
      <c r="CE1222" s="57"/>
      <c r="CF1222" s="57"/>
      <c r="CG1222" s="57"/>
      <c r="CH1222" s="57"/>
      <c r="CI1222" s="57"/>
      <c r="CJ1222" s="57"/>
      <c r="CK1222" s="57"/>
      <c r="CL1222" s="57"/>
      <c r="CM1222" s="57"/>
      <c r="CN1222" s="57"/>
      <c r="CO1222" s="57"/>
      <c r="CP1222" s="57"/>
      <c r="CQ1222" s="57"/>
      <c r="CR1222" s="57"/>
      <c r="CS1222" s="57"/>
      <c r="CT1222" s="57"/>
      <c r="CU1222" s="57"/>
      <c r="CV1222" s="57"/>
      <c r="CW1222" s="57"/>
      <c r="CX1222" s="57"/>
    </row>
    <row r="1223" spans="1:102" s="46" customFormat="1" ht="39.75" customHeight="1">
      <c r="A1223" s="83">
        <v>12</v>
      </c>
      <c r="B1223" s="83"/>
      <c r="C1223" s="5" t="s">
        <v>431</v>
      </c>
      <c r="D1223" s="5" t="s">
        <v>427</v>
      </c>
      <c r="E1223" s="6" t="s">
        <v>428</v>
      </c>
      <c r="F1223" s="6" t="s">
        <v>432</v>
      </c>
      <c r="G1223" s="84" t="s">
        <v>34</v>
      </c>
      <c r="H1223" s="84">
        <v>19000</v>
      </c>
      <c r="I1223" s="101"/>
      <c r="J1223" s="5"/>
      <c r="K1223" s="6" t="s">
        <v>61</v>
      </c>
      <c r="L1223" s="6" t="s">
        <v>433</v>
      </c>
      <c r="M1223" s="5"/>
      <c r="N1223" s="57"/>
      <c r="O1223" s="57"/>
      <c r="P1223" s="57"/>
      <c r="Q1223" s="57"/>
      <c r="R1223" s="57"/>
      <c r="S1223" s="57"/>
      <c r="T1223" s="57"/>
      <c r="U1223" s="57"/>
      <c r="V1223" s="57"/>
      <c r="W1223" s="57"/>
      <c r="X1223" s="57"/>
      <c r="Y1223" s="57"/>
      <c r="Z1223" s="57"/>
      <c r="AA1223" s="57"/>
      <c r="AB1223" s="57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7"/>
      <c r="AV1223" s="57"/>
      <c r="AW1223" s="57"/>
      <c r="AX1223" s="57"/>
      <c r="AY1223" s="57"/>
      <c r="AZ1223" s="57"/>
      <c r="BA1223" s="57"/>
      <c r="BB1223" s="57"/>
      <c r="BC1223" s="57"/>
      <c r="BD1223" s="57"/>
      <c r="BE1223" s="57"/>
      <c r="BF1223" s="57"/>
      <c r="BG1223" s="57"/>
      <c r="BH1223" s="57"/>
      <c r="BI1223" s="57"/>
      <c r="BJ1223" s="57"/>
      <c r="BK1223" s="57"/>
      <c r="BL1223" s="57"/>
      <c r="BM1223" s="57"/>
      <c r="BN1223" s="57"/>
      <c r="BO1223" s="57"/>
      <c r="BP1223" s="57"/>
      <c r="BQ1223" s="57"/>
      <c r="BR1223" s="57"/>
      <c r="BS1223" s="57"/>
      <c r="BT1223" s="57"/>
      <c r="BU1223" s="57"/>
      <c r="BV1223" s="57"/>
      <c r="BW1223" s="57"/>
      <c r="BX1223" s="57"/>
      <c r="BY1223" s="57"/>
      <c r="BZ1223" s="57"/>
      <c r="CA1223" s="57"/>
      <c r="CB1223" s="57"/>
      <c r="CC1223" s="57"/>
      <c r="CD1223" s="57"/>
      <c r="CE1223" s="57"/>
      <c r="CF1223" s="57"/>
      <c r="CG1223" s="57"/>
      <c r="CH1223" s="57"/>
      <c r="CI1223" s="57"/>
      <c r="CJ1223" s="57"/>
      <c r="CK1223" s="57"/>
      <c r="CL1223" s="57"/>
      <c r="CM1223" s="57"/>
      <c r="CN1223" s="57"/>
      <c r="CO1223" s="57"/>
      <c r="CP1223" s="57"/>
      <c r="CQ1223" s="57"/>
      <c r="CR1223" s="57"/>
      <c r="CS1223" s="57"/>
      <c r="CT1223" s="57"/>
      <c r="CU1223" s="57"/>
      <c r="CV1223" s="57"/>
      <c r="CW1223" s="57"/>
      <c r="CX1223" s="57"/>
    </row>
    <row r="1224" spans="1:102" s="46" customFormat="1" ht="39.75" customHeight="1">
      <c r="A1224" s="83">
        <v>13</v>
      </c>
      <c r="B1224" s="83"/>
      <c r="C1224" s="5" t="s">
        <v>434</v>
      </c>
      <c r="D1224" s="5" t="s">
        <v>427</v>
      </c>
      <c r="E1224" s="6" t="s">
        <v>428</v>
      </c>
      <c r="F1224" s="6" t="s">
        <v>435</v>
      </c>
      <c r="G1224" s="84" t="s">
        <v>34</v>
      </c>
      <c r="H1224" s="98">
        <v>20200</v>
      </c>
      <c r="I1224" s="101"/>
      <c r="J1224" s="5"/>
      <c r="K1224" s="6" t="s">
        <v>61</v>
      </c>
      <c r="L1224" s="6" t="s">
        <v>436</v>
      </c>
      <c r="M1224" s="5"/>
      <c r="N1224" s="57"/>
      <c r="O1224" s="57"/>
      <c r="P1224" s="57"/>
      <c r="Q1224" s="57"/>
      <c r="R1224" s="57"/>
      <c r="S1224" s="57"/>
      <c r="T1224" s="57"/>
      <c r="U1224" s="57"/>
      <c r="V1224" s="57"/>
      <c r="W1224" s="57"/>
      <c r="X1224" s="57"/>
      <c r="Y1224" s="57"/>
      <c r="Z1224" s="57"/>
      <c r="AA1224" s="57"/>
      <c r="AB1224" s="57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  <c r="AZ1224" s="57"/>
      <c r="BA1224" s="57"/>
      <c r="BB1224" s="57"/>
      <c r="BC1224" s="57"/>
      <c r="BD1224" s="57"/>
      <c r="BE1224" s="57"/>
      <c r="BF1224" s="57"/>
      <c r="BG1224" s="57"/>
      <c r="BH1224" s="57"/>
      <c r="BI1224" s="57"/>
      <c r="BJ1224" s="57"/>
      <c r="BK1224" s="57"/>
      <c r="BL1224" s="57"/>
      <c r="BM1224" s="57"/>
      <c r="BN1224" s="57"/>
      <c r="BO1224" s="57"/>
      <c r="BP1224" s="57"/>
      <c r="BQ1224" s="57"/>
      <c r="BR1224" s="57"/>
      <c r="BS1224" s="57"/>
      <c r="BT1224" s="57"/>
      <c r="BU1224" s="57"/>
      <c r="BV1224" s="57"/>
      <c r="BW1224" s="57"/>
      <c r="BX1224" s="57"/>
      <c r="BY1224" s="57"/>
      <c r="BZ1224" s="57"/>
      <c r="CA1224" s="57"/>
      <c r="CB1224" s="57"/>
      <c r="CC1224" s="57"/>
      <c r="CD1224" s="57"/>
      <c r="CE1224" s="57"/>
      <c r="CF1224" s="57"/>
      <c r="CG1224" s="57"/>
      <c r="CH1224" s="57"/>
      <c r="CI1224" s="57"/>
      <c r="CJ1224" s="57"/>
      <c r="CK1224" s="57"/>
      <c r="CL1224" s="57"/>
      <c r="CM1224" s="57"/>
      <c r="CN1224" s="57"/>
      <c r="CO1224" s="57"/>
      <c r="CP1224" s="57"/>
      <c r="CQ1224" s="57"/>
      <c r="CR1224" s="57"/>
      <c r="CS1224" s="57"/>
      <c r="CT1224" s="57"/>
      <c r="CU1224" s="57"/>
      <c r="CV1224" s="57"/>
      <c r="CW1224" s="57"/>
      <c r="CX1224" s="57"/>
    </row>
    <row r="1225" spans="1:102" s="46" customFormat="1" ht="39.75" customHeight="1">
      <c r="A1225" s="83">
        <v>14</v>
      </c>
      <c r="B1225" s="83"/>
      <c r="C1225" s="5" t="s">
        <v>437</v>
      </c>
      <c r="D1225" s="5" t="s">
        <v>438</v>
      </c>
      <c r="E1225" s="5" t="s">
        <v>439</v>
      </c>
      <c r="F1225" s="5" t="s">
        <v>440</v>
      </c>
      <c r="G1225" s="84" t="s">
        <v>34</v>
      </c>
      <c r="H1225" s="23">
        <v>25360</v>
      </c>
      <c r="I1225" s="13"/>
      <c r="J1225" s="6"/>
      <c r="K1225" s="6" t="s">
        <v>441</v>
      </c>
      <c r="L1225" s="5" t="s">
        <v>442</v>
      </c>
      <c r="M1225" s="6"/>
      <c r="N1225" s="57"/>
      <c r="O1225" s="57"/>
      <c r="P1225" s="57"/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7"/>
      <c r="AV1225" s="57"/>
      <c r="AW1225" s="57"/>
      <c r="AX1225" s="57"/>
      <c r="AY1225" s="57"/>
      <c r="AZ1225" s="57"/>
      <c r="BA1225" s="57"/>
      <c r="BB1225" s="57"/>
      <c r="BC1225" s="57"/>
      <c r="BD1225" s="57"/>
      <c r="BE1225" s="57"/>
      <c r="BF1225" s="57"/>
      <c r="BG1225" s="57"/>
      <c r="BH1225" s="57"/>
      <c r="BI1225" s="57"/>
      <c r="BJ1225" s="57"/>
      <c r="BK1225" s="57"/>
      <c r="BL1225" s="57"/>
      <c r="BM1225" s="57"/>
      <c r="BN1225" s="57"/>
      <c r="BO1225" s="57"/>
      <c r="BP1225" s="57"/>
      <c r="BQ1225" s="57"/>
      <c r="BR1225" s="57"/>
      <c r="BS1225" s="57"/>
      <c r="BT1225" s="57"/>
      <c r="BU1225" s="57"/>
      <c r="BV1225" s="57"/>
      <c r="BW1225" s="57"/>
      <c r="BX1225" s="57"/>
      <c r="BY1225" s="57"/>
      <c r="BZ1225" s="57"/>
      <c r="CA1225" s="57"/>
      <c r="CB1225" s="57"/>
      <c r="CC1225" s="57"/>
      <c r="CD1225" s="57"/>
      <c r="CE1225" s="57"/>
      <c r="CF1225" s="57"/>
      <c r="CG1225" s="57"/>
      <c r="CH1225" s="57"/>
      <c r="CI1225" s="57"/>
      <c r="CJ1225" s="57"/>
      <c r="CK1225" s="57"/>
      <c r="CL1225" s="57"/>
      <c r="CM1225" s="57"/>
      <c r="CN1225" s="57"/>
      <c r="CO1225" s="57"/>
      <c r="CP1225" s="57"/>
      <c r="CQ1225" s="57"/>
      <c r="CR1225" s="57"/>
      <c r="CS1225" s="57"/>
      <c r="CT1225" s="57"/>
      <c r="CU1225" s="57"/>
      <c r="CV1225" s="57"/>
      <c r="CW1225" s="57"/>
      <c r="CX1225" s="57"/>
    </row>
    <row r="1226" spans="1:102" s="46" customFormat="1" ht="39.75" customHeight="1">
      <c r="A1226" s="83">
        <v>15</v>
      </c>
      <c r="B1226" s="83"/>
      <c r="C1226" s="5" t="s">
        <v>443</v>
      </c>
      <c r="D1226" s="5" t="s">
        <v>438</v>
      </c>
      <c r="E1226" s="6" t="s">
        <v>444</v>
      </c>
      <c r="F1226" s="6" t="s">
        <v>445</v>
      </c>
      <c r="G1226" s="84" t="s">
        <v>34</v>
      </c>
      <c r="H1226" s="84">
        <v>3000</v>
      </c>
      <c r="I1226" s="13"/>
      <c r="J1226" s="6"/>
      <c r="K1226" s="6" t="s">
        <v>441</v>
      </c>
      <c r="L1226" s="6" t="s">
        <v>446</v>
      </c>
      <c r="M1226" s="6"/>
      <c r="N1226" s="57"/>
      <c r="O1226" s="57"/>
      <c r="P1226" s="57"/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7"/>
      <c r="AR1226" s="57"/>
      <c r="AS1226" s="57"/>
      <c r="AT1226" s="57"/>
      <c r="AU1226" s="57"/>
      <c r="AV1226" s="57"/>
      <c r="AW1226" s="57"/>
      <c r="AX1226" s="57"/>
      <c r="AY1226" s="57"/>
      <c r="AZ1226" s="57"/>
      <c r="BA1226" s="57"/>
      <c r="BB1226" s="57"/>
      <c r="BC1226" s="57"/>
      <c r="BD1226" s="57"/>
      <c r="BE1226" s="57"/>
      <c r="BF1226" s="57"/>
      <c r="BG1226" s="57"/>
      <c r="BH1226" s="57"/>
      <c r="BI1226" s="57"/>
      <c r="BJ1226" s="57"/>
      <c r="BK1226" s="57"/>
      <c r="BL1226" s="57"/>
      <c r="BM1226" s="57"/>
      <c r="BN1226" s="57"/>
      <c r="BO1226" s="57"/>
      <c r="BP1226" s="57"/>
      <c r="BQ1226" s="57"/>
      <c r="BR1226" s="57"/>
      <c r="BS1226" s="57"/>
      <c r="BT1226" s="57"/>
      <c r="BU1226" s="57"/>
      <c r="BV1226" s="57"/>
      <c r="BW1226" s="57"/>
      <c r="BX1226" s="57"/>
      <c r="BY1226" s="57"/>
      <c r="BZ1226" s="57"/>
      <c r="CA1226" s="57"/>
      <c r="CB1226" s="57"/>
      <c r="CC1226" s="57"/>
      <c r="CD1226" s="57"/>
      <c r="CE1226" s="57"/>
      <c r="CF1226" s="57"/>
      <c r="CG1226" s="57"/>
      <c r="CH1226" s="57"/>
      <c r="CI1226" s="57"/>
      <c r="CJ1226" s="57"/>
      <c r="CK1226" s="57"/>
      <c r="CL1226" s="57"/>
      <c r="CM1226" s="57"/>
      <c r="CN1226" s="57"/>
      <c r="CO1226" s="57"/>
      <c r="CP1226" s="57"/>
      <c r="CQ1226" s="57"/>
      <c r="CR1226" s="57"/>
      <c r="CS1226" s="57"/>
      <c r="CT1226" s="57"/>
      <c r="CU1226" s="57"/>
      <c r="CV1226" s="57"/>
      <c r="CW1226" s="57"/>
      <c r="CX1226" s="57"/>
    </row>
    <row r="1227" spans="1:102" s="46" customFormat="1" ht="39.75" customHeight="1">
      <c r="A1227" s="83">
        <v>16</v>
      </c>
      <c r="B1227" s="83"/>
      <c r="C1227" s="5" t="s">
        <v>447</v>
      </c>
      <c r="D1227" s="5" t="s">
        <v>438</v>
      </c>
      <c r="E1227" s="6" t="s">
        <v>448</v>
      </c>
      <c r="F1227" s="6" t="s">
        <v>449</v>
      </c>
      <c r="G1227" s="84" t="s">
        <v>34</v>
      </c>
      <c r="H1227" s="23">
        <v>4900</v>
      </c>
      <c r="I1227" s="13"/>
      <c r="J1227" s="6"/>
      <c r="K1227" s="6" t="s">
        <v>441</v>
      </c>
      <c r="L1227" s="6" t="s">
        <v>450</v>
      </c>
      <c r="M1227" s="6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  <c r="AZ1227" s="57"/>
      <c r="BA1227" s="57"/>
      <c r="BB1227" s="57"/>
      <c r="BC1227" s="57"/>
      <c r="BD1227" s="57"/>
      <c r="BE1227" s="57"/>
      <c r="BF1227" s="57"/>
      <c r="BG1227" s="57"/>
      <c r="BH1227" s="57"/>
      <c r="BI1227" s="57"/>
      <c r="BJ1227" s="57"/>
      <c r="BK1227" s="57"/>
      <c r="BL1227" s="57"/>
      <c r="BM1227" s="57"/>
      <c r="BN1227" s="57"/>
      <c r="BO1227" s="57"/>
      <c r="BP1227" s="57"/>
      <c r="BQ1227" s="57"/>
      <c r="BR1227" s="57"/>
      <c r="BS1227" s="57"/>
      <c r="BT1227" s="57"/>
      <c r="BU1227" s="57"/>
      <c r="BV1227" s="57"/>
      <c r="BW1227" s="57"/>
      <c r="BX1227" s="57"/>
      <c r="BY1227" s="57"/>
      <c r="BZ1227" s="57"/>
      <c r="CA1227" s="57"/>
      <c r="CB1227" s="57"/>
      <c r="CC1227" s="57"/>
      <c r="CD1227" s="57"/>
      <c r="CE1227" s="57"/>
      <c r="CF1227" s="57"/>
      <c r="CG1227" s="57"/>
      <c r="CH1227" s="57"/>
      <c r="CI1227" s="57"/>
      <c r="CJ1227" s="57"/>
      <c r="CK1227" s="57"/>
      <c r="CL1227" s="57"/>
      <c r="CM1227" s="57"/>
      <c r="CN1227" s="57"/>
      <c r="CO1227" s="57"/>
      <c r="CP1227" s="57"/>
      <c r="CQ1227" s="57"/>
      <c r="CR1227" s="57"/>
      <c r="CS1227" s="57"/>
      <c r="CT1227" s="57"/>
      <c r="CU1227" s="57"/>
      <c r="CV1227" s="57"/>
      <c r="CW1227" s="57"/>
      <c r="CX1227" s="57"/>
    </row>
    <row r="1228" spans="1:102" s="46" customFormat="1" ht="39.75" customHeight="1">
      <c r="A1228" s="83">
        <v>17</v>
      </c>
      <c r="B1228" s="83"/>
      <c r="C1228" s="6" t="s">
        <v>451</v>
      </c>
      <c r="D1228" s="6" t="s">
        <v>394</v>
      </c>
      <c r="E1228" s="6" t="s">
        <v>452</v>
      </c>
      <c r="F1228" s="6" t="s">
        <v>453</v>
      </c>
      <c r="G1228" s="84" t="s">
        <v>34</v>
      </c>
      <c r="H1228" s="84">
        <v>5400</v>
      </c>
      <c r="I1228" s="13"/>
      <c r="J1228" s="6"/>
      <c r="K1228" s="6" t="s">
        <v>454</v>
      </c>
      <c r="L1228" s="6" t="s">
        <v>455</v>
      </c>
      <c r="M1228" s="6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  <c r="AZ1228" s="57"/>
      <c r="BA1228" s="57"/>
      <c r="BB1228" s="57"/>
      <c r="BC1228" s="57"/>
      <c r="BD1228" s="57"/>
      <c r="BE1228" s="57"/>
      <c r="BF1228" s="57"/>
      <c r="BG1228" s="57"/>
      <c r="BH1228" s="57"/>
      <c r="BI1228" s="57"/>
      <c r="BJ1228" s="57"/>
      <c r="BK1228" s="57"/>
      <c r="BL1228" s="57"/>
      <c r="BM1228" s="57"/>
      <c r="BN1228" s="57"/>
      <c r="BO1228" s="57"/>
      <c r="BP1228" s="57"/>
      <c r="BQ1228" s="57"/>
      <c r="BR1228" s="57"/>
      <c r="BS1228" s="57"/>
      <c r="BT1228" s="57"/>
      <c r="BU1228" s="57"/>
      <c r="BV1228" s="57"/>
      <c r="BW1228" s="57"/>
      <c r="BX1228" s="57"/>
      <c r="BY1228" s="57"/>
      <c r="BZ1228" s="57"/>
      <c r="CA1228" s="57"/>
      <c r="CB1228" s="57"/>
      <c r="CC1228" s="57"/>
      <c r="CD1228" s="57"/>
      <c r="CE1228" s="57"/>
      <c r="CF1228" s="57"/>
      <c r="CG1228" s="57"/>
      <c r="CH1228" s="57"/>
      <c r="CI1228" s="57"/>
      <c r="CJ1228" s="57"/>
      <c r="CK1228" s="57"/>
      <c r="CL1228" s="57"/>
      <c r="CM1228" s="57"/>
      <c r="CN1228" s="57"/>
      <c r="CO1228" s="57"/>
      <c r="CP1228" s="57"/>
      <c r="CQ1228" s="57"/>
      <c r="CR1228" s="57"/>
      <c r="CS1228" s="57"/>
      <c r="CT1228" s="57"/>
      <c r="CU1228" s="57"/>
      <c r="CV1228" s="57"/>
      <c r="CW1228" s="57"/>
      <c r="CX1228" s="57"/>
    </row>
    <row r="1229" spans="1:102" s="46" customFormat="1" ht="39.75" customHeight="1">
      <c r="A1229" s="83">
        <v>18</v>
      </c>
      <c r="B1229" s="83"/>
      <c r="C1229" s="6" t="s">
        <v>456</v>
      </c>
      <c r="D1229" s="6" t="s">
        <v>394</v>
      </c>
      <c r="E1229" s="6" t="s">
        <v>457</v>
      </c>
      <c r="F1229" s="6" t="s">
        <v>458</v>
      </c>
      <c r="G1229" s="84" t="s">
        <v>34</v>
      </c>
      <c r="H1229" s="84">
        <v>4000</v>
      </c>
      <c r="I1229" s="13"/>
      <c r="J1229" s="6"/>
      <c r="K1229" s="6" t="s">
        <v>454</v>
      </c>
      <c r="L1229" s="6" t="s">
        <v>459</v>
      </c>
      <c r="M1229" s="6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  <c r="AZ1229" s="57"/>
      <c r="BA1229" s="57"/>
      <c r="BB1229" s="57"/>
      <c r="BC1229" s="57"/>
      <c r="BD1229" s="57"/>
      <c r="BE1229" s="57"/>
      <c r="BF1229" s="57"/>
      <c r="BG1229" s="57"/>
      <c r="BH1229" s="57"/>
      <c r="BI1229" s="57"/>
      <c r="BJ1229" s="57"/>
      <c r="BK1229" s="57"/>
      <c r="BL1229" s="57"/>
      <c r="BM1229" s="57"/>
      <c r="BN1229" s="57"/>
      <c r="BO1229" s="57"/>
      <c r="BP1229" s="57"/>
      <c r="BQ1229" s="57"/>
      <c r="BR1229" s="57"/>
      <c r="BS1229" s="57"/>
      <c r="BT1229" s="57"/>
      <c r="BU1229" s="57"/>
      <c r="BV1229" s="57"/>
      <c r="BW1229" s="57"/>
      <c r="BX1229" s="57"/>
      <c r="BY1229" s="57"/>
      <c r="BZ1229" s="57"/>
      <c r="CA1229" s="57"/>
      <c r="CB1229" s="57"/>
      <c r="CC1229" s="57"/>
      <c r="CD1229" s="57"/>
      <c r="CE1229" s="57"/>
      <c r="CF1229" s="57"/>
      <c r="CG1229" s="57"/>
      <c r="CH1229" s="57"/>
      <c r="CI1229" s="57"/>
      <c r="CJ1229" s="57"/>
      <c r="CK1229" s="57"/>
      <c r="CL1229" s="57"/>
      <c r="CM1229" s="57"/>
      <c r="CN1229" s="57"/>
      <c r="CO1229" s="57"/>
      <c r="CP1229" s="57"/>
      <c r="CQ1229" s="57"/>
      <c r="CR1229" s="57"/>
      <c r="CS1229" s="57"/>
      <c r="CT1229" s="57"/>
      <c r="CU1229" s="57"/>
      <c r="CV1229" s="57"/>
      <c r="CW1229" s="57"/>
      <c r="CX1229" s="57"/>
    </row>
    <row r="1230" spans="1:102" s="46" customFormat="1" ht="39.75" customHeight="1">
      <c r="A1230" s="83">
        <v>19</v>
      </c>
      <c r="B1230" s="83"/>
      <c r="C1230" s="6" t="s">
        <v>460</v>
      </c>
      <c r="D1230" s="6" t="s">
        <v>394</v>
      </c>
      <c r="E1230" s="6" t="s">
        <v>457</v>
      </c>
      <c r="F1230" s="6" t="s">
        <v>461</v>
      </c>
      <c r="G1230" s="84" t="s">
        <v>34</v>
      </c>
      <c r="H1230" s="84">
        <v>7000</v>
      </c>
      <c r="I1230" s="13"/>
      <c r="J1230" s="6"/>
      <c r="K1230" s="6" t="s">
        <v>454</v>
      </c>
      <c r="L1230" s="6" t="s">
        <v>462</v>
      </c>
      <c r="M1230" s="6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  <c r="AZ1230" s="57"/>
      <c r="BA1230" s="57"/>
      <c r="BB1230" s="57"/>
      <c r="BC1230" s="57"/>
      <c r="BD1230" s="57"/>
      <c r="BE1230" s="57"/>
      <c r="BF1230" s="57"/>
      <c r="BG1230" s="57"/>
      <c r="BH1230" s="57"/>
      <c r="BI1230" s="57"/>
      <c r="BJ1230" s="57"/>
      <c r="BK1230" s="57"/>
      <c r="BL1230" s="57"/>
      <c r="BM1230" s="57"/>
      <c r="BN1230" s="57"/>
      <c r="BO1230" s="57"/>
      <c r="BP1230" s="57"/>
      <c r="BQ1230" s="57"/>
      <c r="BR1230" s="57"/>
      <c r="BS1230" s="57"/>
      <c r="BT1230" s="57"/>
      <c r="BU1230" s="57"/>
      <c r="BV1230" s="57"/>
      <c r="BW1230" s="57"/>
      <c r="BX1230" s="57"/>
      <c r="BY1230" s="57"/>
      <c r="BZ1230" s="57"/>
      <c r="CA1230" s="57"/>
      <c r="CB1230" s="57"/>
      <c r="CC1230" s="57"/>
      <c r="CD1230" s="57"/>
      <c r="CE1230" s="57"/>
      <c r="CF1230" s="57"/>
      <c r="CG1230" s="57"/>
      <c r="CH1230" s="57"/>
      <c r="CI1230" s="57"/>
      <c r="CJ1230" s="57"/>
      <c r="CK1230" s="57"/>
      <c r="CL1230" s="57"/>
      <c r="CM1230" s="57"/>
      <c r="CN1230" s="57"/>
      <c r="CO1230" s="57"/>
      <c r="CP1230" s="57"/>
      <c r="CQ1230" s="57"/>
      <c r="CR1230" s="57"/>
      <c r="CS1230" s="57"/>
      <c r="CT1230" s="57"/>
      <c r="CU1230" s="57"/>
      <c r="CV1230" s="57"/>
      <c r="CW1230" s="57"/>
      <c r="CX1230" s="57"/>
    </row>
    <row r="1231" spans="1:102" s="46" customFormat="1" ht="39.75" customHeight="1">
      <c r="A1231" s="83">
        <v>20</v>
      </c>
      <c r="B1231" s="83"/>
      <c r="C1231" s="6" t="s">
        <v>463</v>
      </c>
      <c r="D1231" s="6" t="s">
        <v>464</v>
      </c>
      <c r="E1231" s="6" t="s">
        <v>465</v>
      </c>
      <c r="F1231" s="6" t="s">
        <v>466</v>
      </c>
      <c r="G1231" s="84" t="s">
        <v>34</v>
      </c>
      <c r="H1231" s="84">
        <v>20000</v>
      </c>
      <c r="I1231" s="13"/>
      <c r="J1231" s="6"/>
      <c r="K1231" s="6" t="s">
        <v>467</v>
      </c>
      <c r="L1231" s="6" t="s">
        <v>468</v>
      </c>
      <c r="M1231" s="6"/>
      <c r="N1231" s="57"/>
      <c r="O1231" s="57"/>
      <c r="P1231" s="57"/>
      <c r="Q1231" s="57"/>
      <c r="R1231" s="57"/>
      <c r="S1231" s="57"/>
      <c r="T1231" s="57"/>
      <c r="U1231" s="57"/>
      <c r="V1231" s="57"/>
      <c r="W1231" s="57"/>
      <c r="X1231" s="57"/>
      <c r="Y1231" s="57"/>
      <c r="Z1231" s="57"/>
      <c r="AA1231" s="57"/>
      <c r="AB1231" s="57"/>
      <c r="AC1231" s="57"/>
      <c r="AD1231" s="57"/>
      <c r="AE1231" s="57"/>
      <c r="AF1231" s="57"/>
      <c r="AG1231" s="57"/>
      <c r="AH1231" s="57"/>
      <c r="AI1231" s="57"/>
      <c r="AJ1231" s="57"/>
      <c r="AK1231" s="57"/>
      <c r="AL1231" s="57"/>
      <c r="AM1231" s="57"/>
      <c r="AN1231" s="57"/>
      <c r="AO1231" s="57"/>
      <c r="AP1231" s="57"/>
      <c r="AQ1231" s="57"/>
      <c r="AR1231" s="57"/>
      <c r="AS1231" s="57"/>
      <c r="AT1231" s="57"/>
      <c r="AU1231" s="57"/>
      <c r="AV1231" s="57"/>
      <c r="AW1231" s="57"/>
      <c r="AX1231" s="57"/>
      <c r="AY1231" s="57"/>
      <c r="AZ1231" s="57"/>
      <c r="BA1231" s="57"/>
      <c r="BB1231" s="57"/>
      <c r="BC1231" s="57"/>
      <c r="BD1231" s="57"/>
      <c r="BE1231" s="57"/>
      <c r="BF1231" s="57"/>
      <c r="BG1231" s="57"/>
      <c r="BH1231" s="57"/>
      <c r="BI1231" s="57"/>
      <c r="BJ1231" s="57"/>
      <c r="BK1231" s="57"/>
      <c r="BL1231" s="57"/>
      <c r="BM1231" s="57"/>
      <c r="BN1231" s="57"/>
      <c r="BO1231" s="57"/>
      <c r="BP1231" s="57"/>
      <c r="BQ1231" s="57"/>
      <c r="BR1231" s="57"/>
      <c r="BS1231" s="57"/>
      <c r="BT1231" s="57"/>
      <c r="BU1231" s="57"/>
      <c r="BV1231" s="57"/>
      <c r="BW1231" s="57"/>
      <c r="BX1231" s="57"/>
      <c r="BY1231" s="57"/>
      <c r="BZ1231" s="57"/>
      <c r="CA1231" s="57"/>
      <c r="CB1231" s="57"/>
      <c r="CC1231" s="57"/>
      <c r="CD1231" s="57"/>
      <c r="CE1231" s="57"/>
      <c r="CF1231" s="57"/>
      <c r="CG1231" s="57"/>
      <c r="CH1231" s="57"/>
      <c r="CI1231" s="57"/>
      <c r="CJ1231" s="57"/>
      <c r="CK1231" s="57"/>
      <c r="CL1231" s="57"/>
      <c r="CM1231" s="57"/>
      <c r="CN1231" s="57"/>
      <c r="CO1231" s="57"/>
      <c r="CP1231" s="57"/>
      <c r="CQ1231" s="57"/>
      <c r="CR1231" s="57"/>
      <c r="CS1231" s="57"/>
      <c r="CT1231" s="57"/>
      <c r="CU1231" s="57"/>
      <c r="CV1231" s="57"/>
      <c r="CW1231" s="57"/>
      <c r="CX1231" s="57"/>
    </row>
    <row r="1232" spans="1:102" s="46" customFormat="1" ht="39.75" customHeight="1">
      <c r="A1232" s="83">
        <v>21</v>
      </c>
      <c r="B1232" s="83"/>
      <c r="C1232" s="6" t="s">
        <v>469</v>
      </c>
      <c r="D1232" s="6" t="s">
        <v>464</v>
      </c>
      <c r="E1232" s="6" t="s">
        <v>470</v>
      </c>
      <c r="F1232" s="6" t="s">
        <v>471</v>
      </c>
      <c r="G1232" s="84" t="s">
        <v>34</v>
      </c>
      <c r="H1232" s="84">
        <v>10884</v>
      </c>
      <c r="I1232" s="13"/>
      <c r="J1232" s="6"/>
      <c r="K1232" s="6" t="s">
        <v>467</v>
      </c>
      <c r="L1232" s="6" t="s">
        <v>472</v>
      </c>
      <c r="M1232" s="6"/>
      <c r="N1232" s="57"/>
      <c r="O1232" s="57"/>
      <c r="P1232" s="57"/>
      <c r="Q1232" s="57"/>
      <c r="R1232" s="57"/>
      <c r="S1232" s="57"/>
      <c r="T1232" s="57"/>
      <c r="U1232" s="57"/>
      <c r="V1232" s="57"/>
      <c r="W1232" s="57"/>
      <c r="X1232" s="57"/>
      <c r="Y1232" s="57"/>
      <c r="Z1232" s="57"/>
      <c r="AA1232" s="57"/>
      <c r="AB1232" s="57"/>
      <c r="AC1232" s="57"/>
      <c r="AD1232" s="57"/>
      <c r="AE1232" s="57"/>
      <c r="AF1232" s="57"/>
      <c r="AG1232" s="57"/>
      <c r="AH1232" s="57"/>
      <c r="AI1232" s="57"/>
      <c r="AJ1232" s="57"/>
      <c r="AK1232" s="57"/>
      <c r="AL1232" s="57"/>
      <c r="AM1232" s="57"/>
      <c r="AN1232" s="57"/>
      <c r="AO1232" s="57"/>
      <c r="AP1232" s="57"/>
      <c r="AQ1232" s="57"/>
      <c r="AR1232" s="57"/>
      <c r="AS1232" s="57"/>
      <c r="AT1232" s="57"/>
      <c r="AU1232" s="57"/>
      <c r="AV1232" s="57"/>
      <c r="AW1232" s="57"/>
      <c r="AX1232" s="57"/>
      <c r="AY1232" s="57"/>
      <c r="AZ1232" s="57"/>
      <c r="BA1232" s="57"/>
      <c r="BB1232" s="57"/>
      <c r="BC1232" s="57"/>
      <c r="BD1232" s="57"/>
      <c r="BE1232" s="57"/>
      <c r="BF1232" s="57"/>
      <c r="BG1232" s="57"/>
      <c r="BH1232" s="57"/>
      <c r="BI1232" s="57"/>
      <c r="BJ1232" s="57"/>
      <c r="BK1232" s="57"/>
      <c r="BL1232" s="57"/>
      <c r="BM1232" s="57"/>
      <c r="BN1232" s="57"/>
      <c r="BO1232" s="57"/>
      <c r="BP1232" s="57"/>
      <c r="BQ1232" s="57"/>
      <c r="BR1232" s="57"/>
      <c r="BS1232" s="57"/>
      <c r="BT1232" s="57"/>
      <c r="BU1232" s="57"/>
      <c r="BV1232" s="57"/>
      <c r="BW1232" s="57"/>
      <c r="BX1232" s="57"/>
      <c r="BY1232" s="57"/>
      <c r="BZ1232" s="57"/>
      <c r="CA1232" s="57"/>
      <c r="CB1232" s="57"/>
      <c r="CC1232" s="57"/>
      <c r="CD1232" s="57"/>
      <c r="CE1232" s="57"/>
      <c r="CF1232" s="57"/>
      <c r="CG1232" s="57"/>
      <c r="CH1232" s="57"/>
      <c r="CI1232" s="57"/>
      <c r="CJ1232" s="57"/>
      <c r="CK1232" s="57"/>
      <c r="CL1232" s="57"/>
      <c r="CM1232" s="57"/>
      <c r="CN1232" s="57"/>
      <c r="CO1232" s="57"/>
      <c r="CP1232" s="57"/>
      <c r="CQ1232" s="57"/>
      <c r="CR1232" s="57"/>
      <c r="CS1232" s="57"/>
      <c r="CT1232" s="57"/>
      <c r="CU1232" s="57"/>
      <c r="CV1232" s="57"/>
      <c r="CW1232" s="57"/>
      <c r="CX1232" s="57"/>
    </row>
    <row r="1233" spans="1:102" s="46" customFormat="1" ht="39.75" customHeight="1">
      <c r="A1233" s="83">
        <v>22</v>
      </c>
      <c r="B1233" s="83"/>
      <c r="C1233" s="6" t="s">
        <v>473</v>
      </c>
      <c r="D1233" s="6" t="s">
        <v>464</v>
      </c>
      <c r="E1233" s="6" t="s">
        <v>474</v>
      </c>
      <c r="F1233" s="6" t="s">
        <v>475</v>
      </c>
      <c r="G1233" s="84" t="s">
        <v>34</v>
      </c>
      <c r="H1233" s="84">
        <v>5590</v>
      </c>
      <c r="I1233" s="13"/>
      <c r="J1233" s="6"/>
      <c r="K1233" s="6" t="s">
        <v>467</v>
      </c>
      <c r="L1233" s="6" t="s">
        <v>476</v>
      </c>
      <c r="M1233" s="6"/>
      <c r="N1233" s="57"/>
      <c r="O1233" s="57"/>
      <c r="P1233" s="57"/>
      <c r="Q1233" s="57"/>
      <c r="R1233" s="57"/>
      <c r="S1233" s="57"/>
      <c r="T1233" s="57"/>
      <c r="U1233" s="57"/>
      <c r="V1233" s="57"/>
      <c r="W1233" s="57"/>
      <c r="X1233" s="57"/>
      <c r="Y1233" s="57"/>
      <c r="Z1233" s="57"/>
      <c r="AA1233" s="57"/>
      <c r="AB1233" s="57"/>
      <c r="AC1233" s="57"/>
      <c r="AD1233" s="57"/>
      <c r="AE1233" s="57"/>
      <c r="AF1233" s="57"/>
      <c r="AG1233" s="57"/>
      <c r="AH1233" s="57"/>
      <c r="AI1233" s="57"/>
      <c r="AJ1233" s="57"/>
      <c r="AK1233" s="57"/>
      <c r="AL1233" s="57"/>
      <c r="AM1233" s="57"/>
      <c r="AN1233" s="57"/>
      <c r="AO1233" s="57"/>
      <c r="AP1233" s="57"/>
      <c r="AQ1233" s="57"/>
      <c r="AR1233" s="57"/>
      <c r="AS1233" s="57"/>
      <c r="AT1233" s="57"/>
      <c r="AU1233" s="57"/>
      <c r="AV1233" s="57"/>
      <c r="AW1233" s="57"/>
      <c r="AX1233" s="57"/>
      <c r="AY1233" s="57"/>
      <c r="AZ1233" s="57"/>
      <c r="BA1233" s="57"/>
      <c r="BB1233" s="57"/>
      <c r="BC1233" s="57"/>
      <c r="BD1233" s="57"/>
      <c r="BE1233" s="57"/>
      <c r="BF1233" s="57"/>
      <c r="BG1233" s="57"/>
      <c r="BH1233" s="57"/>
      <c r="BI1233" s="57"/>
      <c r="BJ1233" s="57"/>
      <c r="BK1233" s="57"/>
      <c r="BL1233" s="57"/>
      <c r="BM1233" s="57"/>
      <c r="BN1233" s="57"/>
      <c r="BO1233" s="57"/>
      <c r="BP1233" s="57"/>
      <c r="BQ1233" s="57"/>
      <c r="BR1233" s="57"/>
      <c r="BS1233" s="57"/>
      <c r="BT1233" s="57"/>
      <c r="BU1233" s="57"/>
      <c r="BV1233" s="57"/>
      <c r="BW1233" s="57"/>
      <c r="BX1233" s="57"/>
      <c r="BY1233" s="57"/>
      <c r="BZ1233" s="57"/>
      <c r="CA1233" s="57"/>
      <c r="CB1233" s="57"/>
      <c r="CC1233" s="57"/>
      <c r="CD1233" s="57"/>
      <c r="CE1233" s="57"/>
      <c r="CF1233" s="57"/>
      <c r="CG1233" s="57"/>
      <c r="CH1233" s="57"/>
      <c r="CI1233" s="57"/>
      <c r="CJ1233" s="57"/>
      <c r="CK1233" s="57"/>
      <c r="CL1233" s="57"/>
      <c r="CM1233" s="57"/>
      <c r="CN1233" s="57"/>
      <c r="CO1233" s="57"/>
      <c r="CP1233" s="57"/>
      <c r="CQ1233" s="57"/>
      <c r="CR1233" s="57"/>
      <c r="CS1233" s="57"/>
      <c r="CT1233" s="57"/>
      <c r="CU1233" s="57"/>
      <c r="CV1233" s="57"/>
      <c r="CW1233" s="57"/>
      <c r="CX1233" s="57"/>
    </row>
    <row r="1234" spans="1:102" s="46" customFormat="1" ht="39.75" customHeight="1">
      <c r="A1234" s="83">
        <v>23</v>
      </c>
      <c r="B1234" s="83"/>
      <c r="C1234" s="6" t="s">
        <v>477</v>
      </c>
      <c r="D1234" s="6" t="s">
        <v>464</v>
      </c>
      <c r="E1234" s="6" t="s">
        <v>478</v>
      </c>
      <c r="F1234" s="6" t="s">
        <v>479</v>
      </c>
      <c r="G1234" s="84" t="s">
        <v>243</v>
      </c>
      <c r="H1234" s="84"/>
      <c r="I1234" s="13">
        <v>148526</v>
      </c>
      <c r="J1234" s="6"/>
      <c r="K1234" s="6" t="s">
        <v>467</v>
      </c>
      <c r="L1234" s="6" t="s">
        <v>480</v>
      </c>
      <c r="M1234" s="6"/>
      <c r="N1234" s="57"/>
      <c r="O1234" s="57"/>
      <c r="P1234" s="57"/>
      <c r="Q1234" s="57"/>
      <c r="R1234" s="57"/>
      <c r="S1234" s="57"/>
      <c r="T1234" s="57"/>
      <c r="U1234" s="57"/>
      <c r="V1234" s="57"/>
      <c r="W1234" s="57"/>
      <c r="X1234" s="57"/>
      <c r="Y1234" s="57"/>
      <c r="Z1234" s="57"/>
      <c r="AA1234" s="57"/>
      <c r="AB1234" s="57"/>
      <c r="AC1234" s="57"/>
      <c r="AD1234" s="57"/>
      <c r="AE1234" s="57"/>
      <c r="AF1234" s="57"/>
      <c r="AG1234" s="57"/>
      <c r="AH1234" s="57"/>
      <c r="AI1234" s="57"/>
      <c r="AJ1234" s="57"/>
      <c r="AK1234" s="57"/>
      <c r="AL1234" s="57"/>
      <c r="AM1234" s="57"/>
      <c r="AN1234" s="57"/>
      <c r="AO1234" s="57"/>
      <c r="AP1234" s="57"/>
      <c r="AQ1234" s="57"/>
      <c r="AR1234" s="57"/>
      <c r="AS1234" s="57"/>
      <c r="AT1234" s="57"/>
      <c r="AU1234" s="57"/>
      <c r="AV1234" s="57"/>
      <c r="AW1234" s="57"/>
      <c r="AX1234" s="57"/>
      <c r="AY1234" s="57"/>
      <c r="AZ1234" s="57"/>
      <c r="BA1234" s="57"/>
      <c r="BB1234" s="57"/>
      <c r="BC1234" s="57"/>
      <c r="BD1234" s="57"/>
      <c r="BE1234" s="57"/>
      <c r="BF1234" s="57"/>
      <c r="BG1234" s="57"/>
      <c r="BH1234" s="57"/>
      <c r="BI1234" s="57"/>
      <c r="BJ1234" s="57"/>
      <c r="BK1234" s="57"/>
      <c r="BL1234" s="57"/>
      <c r="BM1234" s="57"/>
      <c r="BN1234" s="57"/>
      <c r="BO1234" s="57"/>
      <c r="BP1234" s="57"/>
      <c r="BQ1234" s="57"/>
      <c r="BR1234" s="57"/>
      <c r="BS1234" s="57"/>
      <c r="BT1234" s="57"/>
      <c r="BU1234" s="57"/>
      <c r="BV1234" s="57"/>
      <c r="BW1234" s="57"/>
      <c r="BX1234" s="57"/>
      <c r="BY1234" s="57"/>
      <c r="BZ1234" s="57"/>
      <c r="CA1234" s="57"/>
      <c r="CB1234" s="57"/>
      <c r="CC1234" s="57"/>
      <c r="CD1234" s="57"/>
      <c r="CE1234" s="57"/>
      <c r="CF1234" s="57"/>
      <c r="CG1234" s="57"/>
      <c r="CH1234" s="57"/>
      <c r="CI1234" s="57"/>
      <c r="CJ1234" s="57"/>
      <c r="CK1234" s="57"/>
      <c r="CL1234" s="57"/>
      <c r="CM1234" s="57"/>
      <c r="CN1234" s="57"/>
      <c r="CO1234" s="57"/>
      <c r="CP1234" s="57"/>
      <c r="CQ1234" s="57"/>
      <c r="CR1234" s="57"/>
      <c r="CS1234" s="57"/>
      <c r="CT1234" s="57"/>
      <c r="CU1234" s="57"/>
      <c r="CV1234" s="57"/>
      <c r="CW1234" s="57"/>
      <c r="CX1234" s="57"/>
    </row>
    <row r="1235" spans="1:102" s="46" customFormat="1" ht="39.75" customHeight="1">
      <c r="A1235" s="83">
        <v>24</v>
      </c>
      <c r="B1235" s="83"/>
      <c r="C1235" s="6" t="s">
        <v>481</v>
      </c>
      <c r="D1235" s="6" t="s">
        <v>482</v>
      </c>
      <c r="E1235" s="6" t="s">
        <v>483</v>
      </c>
      <c r="F1235" s="6" t="s">
        <v>484</v>
      </c>
      <c r="G1235" s="84" t="s">
        <v>243</v>
      </c>
      <c r="H1235" s="84"/>
      <c r="I1235" s="13">
        <v>34000</v>
      </c>
      <c r="J1235" s="6"/>
      <c r="K1235" s="6" t="s">
        <v>485</v>
      </c>
      <c r="L1235" s="6" t="s">
        <v>486</v>
      </c>
      <c r="M1235" s="6"/>
      <c r="N1235" s="57"/>
      <c r="O1235" s="57"/>
      <c r="P1235" s="57"/>
      <c r="Q1235" s="57"/>
      <c r="R1235" s="57"/>
      <c r="S1235" s="57"/>
      <c r="T1235" s="57"/>
      <c r="U1235" s="57"/>
      <c r="V1235" s="57"/>
      <c r="W1235" s="57"/>
      <c r="X1235" s="57"/>
      <c r="Y1235" s="57"/>
      <c r="Z1235" s="57"/>
      <c r="AA1235" s="57"/>
      <c r="AB1235" s="57"/>
      <c r="AC1235" s="57"/>
      <c r="AD1235" s="57"/>
      <c r="AE1235" s="57"/>
      <c r="AF1235" s="57"/>
      <c r="AG1235" s="57"/>
      <c r="AH1235" s="57"/>
      <c r="AI1235" s="57"/>
      <c r="AJ1235" s="57"/>
      <c r="AK1235" s="57"/>
      <c r="AL1235" s="57"/>
      <c r="AM1235" s="57"/>
      <c r="AN1235" s="57"/>
      <c r="AO1235" s="57"/>
      <c r="AP1235" s="57"/>
      <c r="AQ1235" s="57"/>
      <c r="AR1235" s="57"/>
      <c r="AS1235" s="57"/>
      <c r="AT1235" s="57"/>
      <c r="AU1235" s="57"/>
      <c r="AV1235" s="57"/>
      <c r="AW1235" s="57"/>
      <c r="AX1235" s="57"/>
      <c r="AY1235" s="57"/>
      <c r="AZ1235" s="57"/>
      <c r="BA1235" s="57"/>
      <c r="BB1235" s="57"/>
      <c r="BC1235" s="57"/>
      <c r="BD1235" s="57"/>
      <c r="BE1235" s="57"/>
      <c r="BF1235" s="57"/>
      <c r="BG1235" s="57"/>
      <c r="BH1235" s="57"/>
      <c r="BI1235" s="57"/>
      <c r="BJ1235" s="57"/>
      <c r="BK1235" s="57"/>
      <c r="BL1235" s="57"/>
      <c r="BM1235" s="57"/>
      <c r="BN1235" s="57"/>
      <c r="BO1235" s="57"/>
      <c r="BP1235" s="57"/>
      <c r="BQ1235" s="57"/>
      <c r="BR1235" s="57"/>
      <c r="BS1235" s="57"/>
      <c r="BT1235" s="57"/>
      <c r="BU1235" s="57"/>
      <c r="BV1235" s="57"/>
      <c r="BW1235" s="57"/>
      <c r="BX1235" s="57"/>
      <c r="BY1235" s="57"/>
      <c r="BZ1235" s="57"/>
      <c r="CA1235" s="57"/>
      <c r="CB1235" s="57"/>
      <c r="CC1235" s="57"/>
      <c r="CD1235" s="57"/>
      <c r="CE1235" s="57"/>
      <c r="CF1235" s="57"/>
      <c r="CG1235" s="57"/>
      <c r="CH1235" s="57"/>
      <c r="CI1235" s="57"/>
      <c r="CJ1235" s="57"/>
      <c r="CK1235" s="57"/>
      <c r="CL1235" s="57"/>
      <c r="CM1235" s="57"/>
      <c r="CN1235" s="57"/>
      <c r="CO1235" s="57"/>
      <c r="CP1235" s="57"/>
      <c r="CQ1235" s="57"/>
      <c r="CR1235" s="57"/>
      <c r="CS1235" s="57"/>
      <c r="CT1235" s="57"/>
      <c r="CU1235" s="57"/>
      <c r="CV1235" s="57"/>
      <c r="CW1235" s="57"/>
      <c r="CX1235" s="57"/>
    </row>
    <row r="1236" spans="1:102" s="46" customFormat="1" ht="39.75" customHeight="1">
      <c r="A1236" s="83">
        <v>25</v>
      </c>
      <c r="B1236" s="83"/>
      <c r="C1236" s="5" t="s">
        <v>487</v>
      </c>
      <c r="D1236" s="5" t="s">
        <v>488</v>
      </c>
      <c r="E1236" s="5" t="s">
        <v>489</v>
      </c>
      <c r="F1236" s="5" t="s">
        <v>490</v>
      </c>
      <c r="G1236" s="24" t="s">
        <v>34</v>
      </c>
      <c r="H1236" s="84">
        <v>2000</v>
      </c>
      <c r="I1236" s="13"/>
      <c r="J1236" s="6"/>
      <c r="K1236" s="90" t="s">
        <v>491</v>
      </c>
      <c r="L1236" s="84" t="s">
        <v>492</v>
      </c>
      <c r="M1236" s="6"/>
      <c r="N1236" s="57"/>
      <c r="O1236" s="57"/>
      <c r="P1236" s="57"/>
      <c r="Q1236" s="57"/>
      <c r="R1236" s="57"/>
      <c r="S1236" s="57"/>
      <c r="T1236" s="57"/>
      <c r="U1236" s="57"/>
      <c r="V1236" s="57"/>
      <c r="W1236" s="57"/>
      <c r="X1236" s="57"/>
      <c r="Y1236" s="57"/>
      <c r="Z1236" s="57"/>
      <c r="AA1236" s="57"/>
      <c r="AB1236" s="57"/>
      <c r="AC1236" s="57"/>
      <c r="AD1236" s="57"/>
      <c r="AE1236" s="57"/>
      <c r="AF1236" s="57"/>
      <c r="AG1236" s="57"/>
      <c r="AH1236" s="57"/>
      <c r="AI1236" s="57"/>
      <c r="AJ1236" s="57"/>
      <c r="AK1236" s="57"/>
      <c r="AL1236" s="57"/>
      <c r="AM1236" s="57"/>
      <c r="AN1236" s="57"/>
      <c r="AO1236" s="57"/>
      <c r="AP1236" s="57"/>
      <c r="AQ1236" s="57"/>
      <c r="AR1236" s="57"/>
      <c r="AS1236" s="57"/>
      <c r="AT1236" s="57"/>
      <c r="AU1236" s="57"/>
      <c r="AV1236" s="57"/>
      <c r="AW1236" s="57"/>
      <c r="AX1236" s="57"/>
      <c r="AY1236" s="57"/>
      <c r="AZ1236" s="57"/>
      <c r="BA1236" s="57"/>
      <c r="BB1236" s="57"/>
      <c r="BC1236" s="57"/>
      <c r="BD1236" s="57"/>
      <c r="BE1236" s="57"/>
      <c r="BF1236" s="57"/>
      <c r="BG1236" s="57"/>
      <c r="BH1236" s="57"/>
      <c r="BI1236" s="57"/>
      <c r="BJ1236" s="57"/>
      <c r="BK1236" s="57"/>
      <c r="BL1236" s="57"/>
      <c r="BM1236" s="57"/>
      <c r="BN1236" s="57"/>
      <c r="BO1236" s="57"/>
      <c r="BP1236" s="57"/>
      <c r="BQ1236" s="57"/>
      <c r="BR1236" s="57"/>
      <c r="BS1236" s="57"/>
      <c r="BT1236" s="57"/>
      <c r="BU1236" s="57"/>
      <c r="BV1236" s="57"/>
      <c r="BW1236" s="57"/>
      <c r="BX1236" s="57"/>
      <c r="BY1236" s="57"/>
      <c r="BZ1236" s="57"/>
      <c r="CA1236" s="57"/>
      <c r="CB1236" s="57"/>
      <c r="CC1236" s="57"/>
      <c r="CD1236" s="57"/>
      <c r="CE1236" s="57"/>
      <c r="CF1236" s="57"/>
      <c r="CG1236" s="57"/>
      <c r="CH1236" s="57"/>
      <c r="CI1236" s="57"/>
      <c r="CJ1236" s="57"/>
      <c r="CK1236" s="57"/>
      <c r="CL1236" s="57"/>
      <c r="CM1236" s="57"/>
      <c r="CN1236" s="57"/>
      <c r="CO1236" s="57"/>
      <c r="CP1236" s="57"/>
      <c r="CQ1236" s="57"/>
      <c r="CR1236" s="57"/>
      <c r="CS1236" s="57"/>
      <c r="CT1236" s="57"/>
      <c r="CU1236" s="57"/>
      <c r="CV1236" s="57"/>
      <c r="CW1236" s="57"/>
      <c r="CX1236" s="57"/>
    </row>
    <row r="1237" spans="1:102" s="46" customFormat="1" ht="39.75" customHeight="1">
      <c r="A1237" s="83">
        <v>26</v>
      </c>
      <c r="B1237" s="83"/>
      <c r="C1237" s="5" t="s">
        <v>493</v>
      </c>
      <c r="D1237" s="5" t="s">
        <v>394</v>
      </c>
      <c r="E1237" s="5" t="s">
        <v>494</v>
      </c>
      <c r="F1237" s="5" t="s">
        <v>495</v>
      </c>
      <c r="G1237" s="24" t="s">
        <v>321</v>
      </c>
      <c r="H1237" s="84"/>
      <c r="I1237" s="13">
        <v>118540</v>
      </c>
      <c r="J1237" s="6"/>
      <c r="K1237" s="90" t="s">
        <v>491</v>
      </c>
      <c r="L1237" s="84" t="s">
        <v>496</v>
      </c>
      <c r="M1237" s="6"/>
      <c r="N1237" s="57"/>
      <c r="O1237" s="57"/>
      <c r="P1237" s="57"/>
      <c r="Q1237" s="57"/>
      <c r="R1237" s="57"/>
      <c r="S1237" s="57"/>
      <c r="T1237" s="57"/>
      <c r="U1237" s="57"/>
      <c r="V1237" s="57"/>
      <c r="W1237" s="57"/>
      <c r="X1237" s="57"/>
      <c r="Y1237" s="57"/>
      <c r="Z1237" s="57"/>
      <c r="AA1237" s="57"/>
      <c r="AB1237" s="57"/>
      <c r="AC1237" s="57"/>
      <c r="AD1237" s="57"/>
      <c r="AE1237" s="57"/>
      <c r="AF1237" s="57"/>
      <c r="AG1237" s="57"/>
      <c r="AH1237" s="57"/>
      <c r="AI1237" s="57"/>
      <c r="AJ1237" s="57"/>
      <c r="AK1237" s="57"/>
      <c r="AL1237" s="57"/>
      <c r="AM1237" s="57"/>
      <c r="AN1237" s="57"/>
      <c r="AO1237" s="57"/>
      <c r="AP1237" s="57"/>
      <c r="AQ1237" s="57"/>
      <c r="AR1237" s="57"/>
      <c r="AS1237" s="57"/>
      <c r="AT1237" s="57"/>
      <c r="AU1237" s="57"/>
      <c r="AV1237" s="57"/>
      <c r="AW1237" s="57"/>
      <c r="AX1237" s="57"/>
      <c r="AY1237" s="57"/>
      <c r="AZ1237" s="57"/>
      <c r="BA1237" s="57"/>
      <c r="BB1237" s="57"/>
      <c r="BC1237" s="57"/>
      <c r="BD1237" s="57"/>
      <c r="BE1237" s="57"/>
      <c r="BF1237" s="57"/>
      <c r="BG1237" s="57"/>
      <c r="BH1237" s="57"/>
      <c r="BI1237" s="57"/>
      <c r="BJ1237" s="57"/>
      <c r="BK1237" s="57"/>
      <c r="BL1237" s="57"/>
      <c r="BM1237" s="57"/>
      <c r="BN1237" s="57"/>
      <c r="BO1237" s="57"/>
      <c r="BP1237" s="57"/>
      <c r="BQ1237" s="57"/>
      <c r="BR1237" s="57"/>
      <c r="BS1237" s="57"/>
      <c r="BT1237" s="57"/>
      <c r="BU1237" s="57"/>
      <c r="BV1237" s="57"/>
      <c r="BW1237" s="57"/>
      <c r="BX1237" s="57"/>
      <c r="BY1237" s="57"/>
      <c r="BZ1237" s="57"/>
      <c r="CA1237" s="57"/>
      <c r="CB1237" s="57"/>
      <c r="CC1237" s="57"/>
      <c r="CD1237" s="57"/>
      <c r="CE1237" s="57"/>
      <c r="CF1237" s="57"/>
      <c r="CG1237" s="57"/>
      <c r="CH1237" s="57"/>
      <c r="CI1237" s="57"/>
      <c r="CJ1237" s="57"/>
      <c r="CK1237" s="57"/>
      <c r="CL1237" s="57"/>
      <c r="CM1237" s="57"/>
      <c r="CN1237" s="57"/>
      <c r="CO1237" s="57"/>
      <c r="CP1237" s="57"/>
      <c r="CQ1237" s="57"/>
      <c r="CR1237" s="57"/>
      <c r="CS1237" s="57"/>
      <c r="CT1237" s="57"/>
      <c r="CU1237" s="57"/>
      <c r="CV1237" s="57"/>
      <c r="CW1237" s="57"/>
      <c r="CX1237" s="57"/>
    </row>
    <row r="1238" spans="1:102" s="46" customFormat="1" ht="39.75" customHeight="1">
      <c r="A1238" s="83">
        <v>27</v>
      </c>
      <c r="B1238" s="83"/>
      <c r="C1238" s="5" t="s">
        <v>497</v>
      </c>
      <c r="D1238" s="5" t="s">
        <v>400</v>
      </c>
      <c r="E1238" s="4" t="s">
        <v>498</v>
      </c>
      <c r="F1238" s="92" t="s">
        <v>499</v>
      </c>
      <c r="G1238" s="92" t="s">
        <v>243</v>
      </c>
      <c r="H1238" s="98"/>
      <c r="I1238" s="89">
        <v>145400</v>
      </c>
      <c r="J1238" s="10"/>
      <c r="K1238" s="6" t="s">
        <v>397</v>
      </c>
      <c r="L1238" s="92" t="s">
        <v>500</v>
      </c>
      <c r="M1238" s="10"/>
      <c r="N1238" s="57"/>
      <c r="O1238" s="57"/>
      <c r="P1238" s="57"/>
      <c r="Q1238" s="57"/>
      <c r="R1238" s="57"/>
      <c r="S1238" s="57"/>
      <c r="T1238" s="57"/>
      <c r="U1238" s="57"/>
      <c r="V1238" s="57"/>
      <c r="W1238" s="57"/>
      <c r="X1238" s="57"/>
      <c r="Y1238" s="57"/>
      <c r="Z1238" s="57"/>
      <c r="AA1238" s="57"/>
      <c r="AB1238" s="57"/>
      <c r="AC1238" s="57"/>
      <c r="AD1238" s="57"/>
      <c r="AE1238" s="57"/>
      <c r="AF1238" s="57"/>
      <c r="AG1238" s="57"/>
      <c r="AH1238" s="57"/>
      <c r="AI1238" s="57"/>
      <c r="AJ1238" s="57"/>
      <c r="AK1238" s="57"/>
      <c r="AL1238" s="57"/>
      <c r="AM1238" s="57"/>
      <c r="AN1238" s="57"/>
      <c r="AO1238" s="57"/>
      <c r="AP1238" s="57"/>
      <c r="AQ1238" s="57"/>
      <c r="AR1238" s="57"/>
      <c r="AS1238" s="57"/>
      <c r="AT1238" s="57"/>
      <c r="AU1238" s="57"/>
      <c r="AV1238" s="57"/>
      <c r="AW1238" s="57"/>
      <c r="AX1238" s="57"/>
      <c r="AY1238" s="57"/>
      <c r="AZ1238" s="57"/>
      <c r="BA1238" s="57"/>
      <c r="BB1238" s="57"/>
      <c r="BC1238" s="57"/>
      <c r="BD1238" s="57"/>
      <c r="BE1238" s="57"/>
      <c r="BF1238" s="57"/>
      <c r="BG1238" s="57"/>
      <c r="BH1238" s="57"/>
      <c r="BI1238" s="57"/>
      <c r="BJ1238" s="57"/>
      <c r="BK1238" s="57"/>
      <c r="BL1238" s="57"/>
      <c r="BM1238" s="57"/>
      <c r="BN1238" s="57"/>
      <c r="BO1238" s="57"/>
      <c r="BP1238" s="57"/>
      <c r="BQ1238" s="57"/>
      <c r="BR1238" s="57"/>
      <c r="BS1238" s="57"/>
      <c r="BT1238" s="57"/>
      <c r="BU1238" s="57"/>
      <c r="BV1238" s="57"/>
      <c r="BW1238" s="57"/>
      <c r="BX1238" s="57"/>
      <c r="BY1238" s="57"/>
      <c r="BZ1238" s="57"/>
      <c r="CA1238" s="57"/>
      <c r="CB1238" s="57"/>
      <c r="CC1238" s="57"/>
      <c r="CD1238" s="57"/>
      <c r="CE1238" s="57"/>
      <c r="CF1238" s="57"/>
      <c r="CG1238" s="57"/>
      <c r="CH1238" s="57"/>
      <c r="CI1238" s="57"/>
      <c r="CJ1238" s="57"/>
      <c r="CK1238" s="57"/>
      <c r="CL1238" s="57"/>
      <c r="CM1238" s="57"/>
      <c r="CN1238" s="57"/>
      <c r="CO1238" s="57"/>
      <c r="CP1238" s="57"/>
      <c r="CQ1238" s="57"/>
      <c r="CR1238" s="57"/>
      <c r="CS1238" s="57"/>
      <c r="CT1238" s="57"/>
      <c r="CU1238" s="57"/>
      <c r="CV1238" s="57"/>
      <c r="CW1238" s="57"/>
      <c r="CX1238" s="57"/>
    </row>
    <row r="1239" spans="1:102" s="46" customFormat="1" ht="39.75" customHeight="1">
      <c r="A1239" s="83">
        <v>28</v>
      </c>
      <c r="B1239" s="83"/>
      <c r="C1239" s="5" t="s">
        <v>501</v>
      </c>
      <c r="D1239" s="5" t="s">
        <v>394</v>
      </c>
      <c r="E1239" s="4" t="s">
        <v>502</v>
      </c>
      <c r="F1239" s="92" t="s">
        <v>503</v>
      </c>
      <c r="G1239" s="92" t="s">
        <v>34</v>
      </c>
      <c r="H1239" s="84">
        <v>67500</v>
      </c>
      <c r="I1239" s="89"/>
      <c r="J1239" s="10"/>
      <c r="K1239" s="6" t="s">
        <v>397</v>
      </c>
      <c r="L1239" s="92" t="s">
        <v>504</v>
      </c>
      <c r="M1239" s="10"/>
      <c r="N1239" s="57"/>
      <c r="O1239" s="57"/>
      <c r="P1239" s="57"/>
      <c r="Q1239" s="57"/>
      <c r="R1239" s="57"/>
      <c r="S1239" s="57"/>
      <c r="T1239" s="57"/>
      <c r="U1239" s="57"/>
      <c r="V1239" s="57"/>
      <c r="W1239" s="57"/>
      <c r="X1239" s="57"/>
      <c r="Y1239" s="57"/>
      <c r="Z1239" s="57"/>
      <c r="AA1239" s="57"/>
      <c r="AB1239" s="57"/>
      <c r="AC1239" s="57"/>
      <c r="AD1239" s="57"/>
      <c r="AE1239" s="57"/>
      <c r="AF1239" s="57"/>
      <c r="AG1239" s="57"/>
      <c r="AH1239" s="57"/>
      <c r="AI1239" s="57"/>
      <c r="AJ1239" s="57"/>
      <c r="AK1239" s="57"/>
      <c r="AL1239" s="57"/>
      <c r="AM1239" s="57"/>
      <c r="AN1239" s="57"/>
      <c r="AO1239" s="57"/>
      <c r="AP1239" s="57"/>
      <c r="AQ1239" s="57"/>
      <c r="AR1239" s="57"/>
      <c r="AS1239" s="57"/>
      <c r="AT1239" s="57"/>
      <c r="AU1239" s="57"/>
      <c r="AV1239" s="57"/>
      <c r="AW1239" s="57"/>
      <c r="AX1239" s="57"/>
      <c r="AY1239" s="57"/>
      <c r="AZ1239" s="57"/>
      <c r="BA1239" s="57"/>
      <c r="BB1239" s="57"/>
      <c r="BC1239" s="57"/>
      <c r="BD1239" s="57"/>
      <c r="BE1239" s="57"/>
      <c r="BF1239" s="57"/>
      <c r="BG1239" s="57"/>
      <c r="BH1239" s="57"/>
      <c r="BI1239" s="57"/>
      <c r="BJ1239" s="57"/>
      <c r="BK1239" s="57"/>
      <c r="BL1239" s="57"/>
      <c r="BM1239" s="57"/>
      <c r="BN1239" s="57"/>
      <c r="BO1239" s="57"/>
      <c r="BP1239" s="57"/>
      <c r="BQ1239" s="57"/>
      <c r="BR1239" s="57"/>
      <c r="BS1239" s="57"/>
      <c r="BT1239" s="57"/>
      <c r="BU1239" s="57"/>
      <c r="BV1239" s="57"/>
      <c r="BW1239" s="57"/>
      <c r="BX1239" s="57"/>
      <c r="BY1239" s="57"/>
      <c r="BZ1239" s="57"/>
      <c r="CA1239" s="57"/>
      <c r="CB1239" s="57"/>
      <c r="CC1239" s="57"/>
      <c r="CD1239" s="57"/>
      <c r="CE1239" s="57"/>
      <c r="CF1239" s="57"/>
      <c r="CG1239" s="57"/>
      <c r="CH1239" s="57"/>
      <c r="CI1239" s="57"/>
      <c r="CJ1239" s="57"/>
      <c r="CK1239" s="57"/>
      <c r="CL1239" s="57"/>
      <c r="CM1239" s="57"/>
      <c r="CN1239" s="57"/>
      <c r="CO1239" s="57"/>
      <c r="CP1239" s="57"/>
      <c r="CQ1239" s="57"/>
      <c r="CR1239" s="57"/>
      <c r="CS1239" s="57"/>
      <c r="CT1239" s="57"/>
      <c r="CU1239" s="57"/>
      <c r="CV1239" s="57"/>
      <c r="CW1239" s="57"/>
      <c r="CX1239" s="57"/>
    </row>
    <row r="1240" spans="1:102" s="46" customFormat="1" ht="39.75" customHeight="1">
      <c r="A1240" s="83">
        <v>29</v>
      </c>
      <c r="B1240" s="83"/>
      <c r="C1240" s="5" t="s">
        <v>505</v>
      </c>
      <c r="D1240" s="5" t="s">
        <v>389</v>
      </c>
      <c r="E1240" s="4" t="s">
        <v>506</v>
      </c>
      <c r="F1240" s="92" t="s">
        <v>507</v>
      </c>
      <c r="G1240" s="92" t="s">
        <v>243</v>
      </c>
      <c r="H1240" s="84"/>
      <c r="I1240" s="89">
        <v>5000</v>
      </c>
      <c r="J1240" s="10"/>
      <c r="K1240" s="6" t="s">
        <v>508</v>
      </c>
      <c r="L1240" s="92" t="s">
        <v>509</v>
      </c>
      <c r="M1240" s="10"/>
      <c r="N1240" s="57"/>
      <c r="O1240" s="57"/>
      <c r="P1240" s="57"/>
      <c r="Q1240" s="57"/>
      <c r="R1240" s="57"/>
      <c r="S1240" s="57"/>
      <c r="T1240" s="57"/>
      <c r="U1240" s="57"/>
      <c r="V1240" s="57"/>
      <c r="W1240" s="57"/>
      <c r="X1240" s="57"/>
      <c r="Y1240" s="57"/>
      <c r="Z1240" s="57"/>
      <c r="AA1240" s="57"/>
      <c r="AB1240" s="57"/>
      <c r="AC1240" s="57"/>
      <c r="AD1240" s="57"/>
      <c r="AE1240" s="57"/>
      <c r="AF1240" s="57"/>
      <c r="AG1240" s="57"/>
      <c r="AH1240" s="57"/>
      <c r="AI1240" s="57"/>
      <c r="AJ1240" s="57"/>
      <c r="AK1240" s="57"/>
      <c r="AL1240" s="57"/>
      <c r="AM1240" s="57"/>
      <c r="AN1240" s="57"/>
      <c r="AO1240" s="57"/>
      <c r="AP1240" s="57"/>
      <c r="AQ1240" s="57"/>
      <c r="AR1240" s="57"/>
      <c r="AS1240" s="57"/>
      <c r="AT1240" s="57"/>
      <c r="AU1240" s="57"/>
      <c r="AV1240" s="57"/>
      <c r="AW1240" s="57"/>
      <c r="AX1240" s="57"/>
      <c r="AY1240" s="57"/>
      <c r="AZ1240" s="57"/>
      <c r="BA1240" s="57"/>
      <c r="BB1240" s="57"/>
      <c r="BC1240" s="57"/>
      <c r="BD1240" s="57"/>
      <c r="BE1240" s="57"/>
      <c r="BF1240" s="57"/>
      <c r="BG1240" s="57"/>
      <c r="BH1240" s="57"/>
      <c r="BI1240" s="57"/>
      <c r="BJ1240" s="57"/>
      <c r="BK1240" s="57"/>
      <c r="BL1240" s="57"/>
      <c r="BM1240" s="57"/>
      <c r="BN1240" s="57"/>
      <c r="BO1240" s="57"/>
      <c r="BP1240" s="57"/>
      <c r="BQ1240" s="57"/>
      <c r="BR1240" s="57"/>
      <c r="BS1240" s="57"/>
      <c r="BT1240" s="57"/>
      <c r="BU1240" s="57"/>
      <c r="BV1240" s="57"/>
      <c r="BW1240" s="57"/>
      <c r="BX1240" s="57"/>
      <c r="BY1240" s="57"/>
      <c r="BZ1240" s="57"/>
      <c r="CA1240" s="57"/>
      <c r="CB1240" s="57"/>
      <c r="CC1240" s="57"/>
      <c r="CD1240" s="57"/>
      <c r="CE1240" s="57"/>
      <c r="CF1240" s="57"/>
      <c r="CG1240" s="57"/>
      <c r="CH1240" s="57"/>
      <c r="CI1240" s="57"/>
      <c r="CJ1240" s="57"/>
      <c r="CK1240" s="57"/>
      <c r="CL1240" s="57"/>
      <c r="CM1240" s="57"/>
      <c r="CN1240" s="57"/>
      <c r="CO1240" s="57"/>
      <c r="CP1240" s="57"/>
      <c r="CQ1240" s="57"/>
      <c r="CR1240" s="57"/>
      <c r="CS1240" s="57"/>
      <c r="CT1240" s="57"/>
      <c r="CU1240" s="57"/>
      <c r="CV1240" s="57"/>
      <c r="CW1240" s="57"/>
      <c r="CX1240" s="57"/>
    </row>
    <row r="1241" spans="1:102" s="46" customFormat="1" ht="39.75" customHeight="1">
      <c r="A1241" s="83">
        <v>30</v>
      </c>
      <c r="B1241" s="83"/>
      <c r="C1241" s="5" t="s">
        <v>510</v>
      </c>
      <c r="D1241" s="5" t="s">
        <v>511</v>
      </c>
      <c r="E1241" s="4" t="s">
        <v>512</v>
      </c>
      <c r="F1241" s="92" t="s">
        <v>513</v>
      </c>
      <c r="G1241" s="92" t="s">
        <v>34</v>
      </c>
      <c r="H1241" s="84">
        <v>5000</v>
      </c>
      <c r="I1241" s="89"/>
      <c r="J1241" s="10"/>
      <c r="K1241" s="6" t="s">
        <v>514</v>
      </c>
      <c r="L1241" s="92" t="s">
        <v>515</v>
      </c>
      <c r="M1241" s="10"/>
      <c r="N1241" s="57"/>
      <c r="O1241" s="57"/>
      <c r="P1241" s="57"/>
      <c r="Q1241" s="57"/>
      <c r="R1241" s="57"/>
      <c r="S1241" s="57"/>
      <c r="T1241" s="57"/>
      <c r="U1241" s="57"/>
      <c r="V1241" s="57"/>
      <c r="W1241" s="57"/>
      <c r="X1241" s="57"/>
      <c r="Y1241" s="57"/>
      <c r="Z1241" s="57"/>
      <c r="AA1241" s="57"/>
      <c r="AB1241" s="57"/>
      <c r="AC1241" s="57"/>
      <c r="AD1241" s="57"/>
      <c r="AE1241" s="57"/>
      <c r="AF1241" s="57"/>
      <c r="AG1241" s="57"/>
      <c r="AH1241" s="57"/>
      <c r="AI1241" s="57"/>
      <c r="AJ1241" s="57"/>
      <c r="AK1241" s="57"/>
      <c r="AL1241" s="57"/>
      <c r="AM1241" s="57"/>
      <c r="AN1241" s="57"/>
      <c r="AO1241" s="57"/>
      <c r="AP1241" s="57"/>
      <c r="AQ1241" s="57"/>
      <c r="AR1241" s="57"/>
      <c r="AS1241" s="57"/>
      <c r="AT1241" s="57"/>
      <c r="AU1241" s="57"/>
      <c r="AV1241" s="57"/>
      <c r="AW1241" s="57"/>
      <c r="AX1241" s="57"/>
      <c r="AY1241" s="57"/>
      <c r="AZ1241" s="57"/>
      <c r="BA1241" s="57"/>
      <c r="BB1241" s="57"/>
      <c r="BC1241" s="57"/>
      <c r="BD1241" s="57"/>
      <c r="BE1241" s="57"/>
      <c r="BF1241" s="57"/>
      <c r="BG1241" s="57"/>
      <c r="BH1241" s="57"/>
      <c r="BI1241" s="57"/>
      <c r="BJ1241" s="57"/>
      <c r="BK1241" s="57"/>
      <c r="BL1241" s="57"/>
      <c r="BM1241" s="57"/>
      <c r="BN1241" s="57"/>
      <c r="BO1241" s="57"/>
      <c r="BP1241" s="57"/>
      <c r="BQ1241" s="57"/>
      <c r="BR1241" s="57"/>
      <c r="BS1241" s="57"/>
      <c r="BT1241" s="57"/>
      <c r="BU1241" s="57"/>
      <c r="BV1241" s="57"/>
      <c r="BW1241" s="57"/>
      <c r="BX1241" s="57"/>
      <c r="BY1241" s="57"/>
      <c r="BZ1241" s="57"/>
      <c r="CA1241" s="57"/>
      <c r="CB1241" s="57"/>
      <c r="CC1241" s="57"/>
      <c r="CD1241" s="57"/>
      <c r="CE1241" s="57"/>
      <c r="CF1241" s="57"/>
      <c r="CG1241" s="57"/>
      <c r="CH1241" s="57"/>
      <c r="CI1241" s="57"/>
      <c r="CJ1241" s="57"/>
      <c r="CK1241" s="57"/>
      <c r="CL1241" s="57"/>
      <c r="CM1241" s="57"/>
      <c r="CN1241" s="57"/>
      <c r="CO1241" s="57"/>
      <c r="CP1241" s="57"/>
      <c r="CQ1241" s="57"/>
      <c r="CR1241" s="57"/>
      <c r="CS1241" s="57"/>
      <c r="CT1241" s="57"/>
      <c r="CU1241" s="57"/>
      <c r="CV1241" s="57"/>
      <c r="CW1241" s="57"/>
      <c r="CX1241" s="57"/>
    </row>
    <row r="1242" spans="1:102" s="46" customFormat="1" ht="39.75" customHeight="1">
      <c r="A1242" s="83">
        <v>31</v>
      </c>
      <c r="B1242" s="83"/>
      <c r="C1242" s="5" t="s">
        <v>516</v>
      </c>
      <c r="D1242" s="5" t="s">
        <v>464</v>
      </c>
      <c r="E1242" s="4" t="s">
        <v>517</v>
      </c>
      <c r="F1242" s="92" t="s">
        <v>518</v>
      </c>
      <c r="G1242" s="92" t="s">
        <v>34</v>
      </c>
      <c r="H1242" s="84">
        <v>500</v>
      </c>
      <c r="I1242" s="89"/>
      <c r="J1242" s="10"/>
      <c r="K1242" s="6" t="s">
        <v>514</v>
      </c>
      <c r="L1242" s="92" t="s">
        <v>519</v>
      </c>
      <c r="M1242" s="10"/>
      <c r="N1242" s="57"/>
      <c r="O1242" s="57"/>
      <c r="P1242" s="57"/>
      <c r="Q1242" s="57"/>
      <c r="R1242" s="57"/>
      <c r="S1242" s="57"/>
      <c r="T1242" s="57"/>
      <c r="U1242" s="57"/>
      <c r="V1242" s="57"/>
      <c r="W1242" s="57"/>
      <c r="X1242" s="57"/>
      <c r="Y1242" s="57"/>
      <c r="Z1242" s="57"/>
      <c r="AA1242" s="57"/>
      <c r="AB1242" s="57"/>
      <c r="AC1242" s="57"/>
      <c r="AD1242" s="57"/>
      <c r="AE1242" s="57"/>
      <c r="AF1242" s="57"/>
      <c r="AG1242" s="57"/>
      <c r="AH1242" s="57"/>
      <c r="AI1242" s="57"/>
      <c r="AJ1242" s="57"/>
      <c r="AK1242" s="57"/>
      <c r="AL1242" s="57"/>
      <c r="AM1242" s="57"/>
      <c r="AN1242" s="57"/>
      <c r="AO1242" s="57"/>
      <c r="AP1242" s="57"/>
      <c r="AQ1242" s="57"/>
      <c r="AR1242" s="57"/>
      <c r="AS1242" s="57"/>
      <c r="AT1242" s="57"/>
      <c r="AU1242" s="57"/>
      <c r="AV1242" s="57"/>
      <c r="AW1242" s="57"/>
      <c r="AX1242" s="57"/>
      <c r="AY1242" s="57"/>
      <c r="AZ1242" s="57"/>
      <c r="BA1242" s="57"/>
      <c r="BB1242" s="57"/>
      <c r="BC1242" s="57"/>
      <c r="BD1242" s="57"/>
      <c r="BE1242" s="57"/>
      <c r="BF1242" s="57"/>
      <c r="BG1242" s="57"/>
      <c r="BH1242" s="57"/>
      <c r="BI1242" s="57"/>
      <c r="BJ1242" s="57"/>
      <c r="BK1242" s="57"/>
      <c r="BL1242" s="57"/>
      <c r="BM1242" s="57"/>
      <c r="BN1242" s="57"/>
      <c r="BO1242" s="57"/>
      <c r="BP1242" s="57"/>
      <c r="BQ1242" s="57"/>
      <c r="BR1242" s="57"/>
      <c r="BS1242" s="57"/>
      <c r="BT1242" s="57"/>
      <c r="BU1242" s="57"/>
      <c r="BV1242" s="57"/>
      <c r="BW1242" s="57"/>
      <c r="BX1242" s="57"/>
      <c r="BY1242" s="57"/>
      <c r="BZ1242" s="57"/>
      <c r="CA1242" s="57"/>
      <c r="CB1242" s="57"/>
      <c r="CC1242" s="57"/>
      <c r="CD1242" s="57"/>
      <c r="CE1242" s="57"/>
      <c r="CF1242" s="57"/>
      <c r="CG1242" s="57"/>
      <c r="CH1242" s="57"/>
      <c r="CI1242" s="57"/>
      <c r="CJ1242" s="57"/>
      <c r="CK1242" s="57"/>
      <c r="CL1242" s="57"/>
      <c r="CM1242" s="57"/>
      <c r="CN1242" s="57"/>
      <c r="CO1242" s="57"/>
      <c r="CP1242" s="57"/>
      <c r="CQ1242" s="57"/>
      <c r="CR1242" s="57"/>
      <c r="CS1242" s="57"/>
      <c r="CT1242" s="57"/>
      <c r="CU1242" s="57"/>
      <c r="CV1242" s="57"/>
      <c r="CW1242" s="57"/>
      <c r="CX1242" s="57"/>
    </row>
    <row r="1243" spans="1:102" s="46" customFormat="1" ht="39.75" customHeight="1">
      <c r="A1243" s="83">
        <v>32</v>
      </c>
      <c r="B1243" s="83"/>
      <c r="C1243" s="5" t="s">
        <v>520</v>
      </c>
      <c r="D1243" s="5" t="s">
        <v>389</v>
      </c>
      <c r="E1243" s="4" t="s">
        <v>521</v>
      </c>
      <c r="F1243" s="92" t="s">
        <v>522</v>
      </c>
      <c r="G1243" s="92" t="s">
        <v>34</v>
      </c>
      <c r="H1243" s="84">
        <v>5000</v>
      </c>
      <c r="I1243" s="89"/>
      <c r="J1243" s="10"/>
      <c r="K1243" s="6" t="s">
        <v>523</v>
      </c>
      <c r="L1243" s="92" t="s">
        <v>524</v>
      </c>
      <c r="M1243" s="10"/>
      <c r="N1243" s="57"/>
      <c r="O1243" s="57"/>
      <c r="P1243" s="57"/>
      <c r="Q1243" s="57"/>
      <c r="R1243" s="57"/>
      <c r="S1243" s="57"/>
      <c r="T1243" s="57"/>
      <c r="U1243" s="57"/>
      <c r="V1243" s="57"/>
      <c r="W1243" s="57"/>
      <c r="X1243" s="57"/>
      <c r="Y1243" s="57"/>
      <c r="Z1243" s="57"/>
      <c r="AA1243" s="57"/>
      <c r="AB1243" s="57"/>
      <c r="AC1243" s="57"/>
      <c r="AD1243" s="57"/>
      <c r="AE1243" s="57"/>
      <c r="AF1243" s="57"/>
      <c r="AG1243" s="57"/>
      <c r="AH1243" s="57"/>
      <c r="AI1243" s="57"/>
      <c r="AJ1243" s="57"/>
      <c r="AK1243" s="57"/>
      <c r="AL1243" s="57"/>
      <c r="AM1243" s="57"/>
      <c r="AN1243" s="57"/>
      <c r="AO1243" s="57"/>
      <c r="AP1243" s="57"/>
      <c r="AQ1243" s="57"/>
      <c r="AR1243" s="57"/>
      <c r="AS1243" s="57"/>
      <c r="AT1243" s="57"/>
      <c r="AU1243" s="57"/>
      <c r="AV1243" s="57"/>
      <c r="AW1243" s="57"/>
      <c r="AX1243" s="57"/>
      <c r="AY1243" s="57"/>
      <c r="AZ1243" s="57"/>
      <c r="BA1243" s="57"/>
      <c r="BB1243" s="57"/>
      <c r="BC1243" s="57"/>
      <c r="BD1243" s="57"/>
      <c r="BE1243" s="57"/>
      <c r="BF1243" s="57"/>
      <c r="BG1243" s="57"/>
      <c r="BH1243" s="57"/>
      <c r="BI1243" s="57"/>
      <c r="BJ1243" s="57"/>
      <c r="BK1243" s="57"/>
      <c r="BL1243" s="57"/>
      <c r="BM1243" s="57"/>
      <c r="BN1243" s="57"/>
      <c r="BO1243" s="57"/>
      <c r="BP1243" s="57"/>
      <c r="BQ1243" s="57"/>
      <c r="BR1243" s="57"/>
      <c r="BS1243" s="57"/>
      <c r="BT1243" s="57"/>
      <c r="BU1243" s="57"/>
      <c r="BV1243" s="57"/>
      <c r="BW1243" s="57"/>
      <c r="BX1243" s="57"/>
      <c r="BY1243" s="57"/>
      <c r="BZ1243" s="57"/>
      <c r="CA1243" s="57"/>
      <c r="CB1243" s="57"/>
      <c r="CC1243" s="57"/>
      <c r="CD1243" s="57"/>
      <c r="CE1243" s="57"/>
      <c r="CF1243" s="57"/>
      <c r="CG1243" s="57"/>
      <c r="CH1243" s="57"/>
      <c r="CI1243" s="57"/>
      <c r="CJ1243" s="57"/>
      <c r="CK1243" s="57"/>
      <c r="CL1243" s="57"/>
      <c r="CM1243" s="57"/>
      <c r="CN1243" s="57"/>
      <c r="CO1243" s="57"/>
      <c r="CP1243" s="57"/>
      <c r="CQ1243" s="57"/>
      <c r="CR1243" s="57"/>
      <c r="CS1243" s="57"/>
      <c r="CT1243" s="57"/>
      <c r="CU1243" s="57"/>
      <c r="CV1243" s="57"/>
      <c r="CW1243" s="57"/>
      <c r="CX1243" s="57"/>
    </row>
    <row r="1244" spans="1:102" s="46" customFormat="1" ht="39.75" customHeight="1">
      <c r="A1244" s="83">
        <v>33</v>
      </c>
      <c r="B1244" s="83"/>
      <c r="C1244" s="5" t="s">
        <v>525</v>
      </c>
      <c r="D1244" s="5" t="s">
        <v>438</v>
      </c>
      <c r="E1244" s="4" t="s">
        <v>526</v>
      </c>
      <c r="F1244" s="92" t="s">
        <v>527</v>
      </c>
      <c r="G1244" s="92" t="s">
        <v>34</v>
      </c>
      <c r="H1244" s="84">
        <v>4500</v>
      </c>
      <c r="I1244" s="89"/>
      <c r="J1244" s="10"/>
      <c r="K1244" s="6" t="s">
        <v>528</v>
      </c>
      <c r="L1244" s="92" t="s">
        <v>529</v>
      </c>
      <c r="M1244" s="10"/>
      <c r="N1244" s="57"/>
      <c r="O1244" s="57"/>
      <c r="P1244" s="57"/>
      <c r="Q1244" s="57"/>
      <c r="R1244" s="57"/>
      <c r="S1244" s="57"/>
      <c r="T1244" s="57"/>
      <c r="U1244" s="57"/>
      <c r="V1244" s="57"/>
      <c r="W1244" s="57"/>
      <c r="X1244" s="57"/>
      <c r="Y1244" s="57"/>
      <c r="Z1244" s="57"/>
      <c r="AA1244" s="57"/>
      <c r="AB1244" s="57"/>
      <c r="AC1244" s="57"/>
      <c r="AD1244" s="57"/>
      <c r="AE1244" s="57"/>
      <c r="AF1244" s="57"/>
      <c r="AG1244" s="57"/>
      <c r="AH1244" s="57"/>
      <c r="AI1244" s="57"/>
      <c r="AJ1244" s="57"/>
      <c r="AK1244" s="57"/>
      <c r="AL1244" s="57"/>
      <c r="AM1244" s="57"/>
      <c r="AN1244" s="57"/>
      <c r="AO1244" s="57"/>
      <c r="AP1244" s="57"/>
      <c r="AQ1244" s="57"/>
      <c r="AR1244" s="57"/>
      <c r="AS1244" s="57"/>
      <c r="AT1244" s="57"/>
      <c r="AU1244" s="57"/>
      <c r="AV1244" s="57"/>
      <c r="AW1244" s="57"/>
      <c r="AX1244" s="57"/>
      <c r="AY1244" s="57"/>
      <c r="AZ1244" s="57"/>
      <c r="BA1244" s="57"/>
      <c r="BB1244" s="57"/>
      <c r="BC1244" s="57"/>
      <c r="BD1244" s="57"/>
      <c r="BE1244" s="57"/>
      <c r="BF1244" s="57"/>
      <c r="BG1244" s="57"/>
      <c r="BH1244" s="57"/>
      <c r="BI1244" s="57"/>
      <c r="BJ1244" s="57"/>
      <c r="BK1244" s="57"/>
      <c r="BL1244" s="57"/>
      <c r="BM1244" s="57"/>
      <c r="BN1244" s="57"/>
      <c r="BO1244" s="57"/>
      <c r="BP1244" s="57"/>
      <c r="BQ1244" s="57"/>
      <c r="BR1244" s="57"/>
      <c r="BS1244" s="57"/>
      <c r="BT1244" s="57"/>
      <c r="BU1244" s="57"/>
      <c r="BV1244" s="57"/>
      <c r="BW1244" s="57"/>
      <c r="BX1244" s="57"/>
      <c r="BY1244" s="57"/>
      <c r="BZ1244" s="57"/>
      <c r="CA1244" s="57"/>
      <c r="CB1244" s="57"/>
      <c r="CC1244" s="57"/>
      <c r="CD1244" s="57"/>
      <c r="CE1244" s="57"/>
      <c r="CF1244" s="57"/>
      <c r="CG1244" s="57"/>
      <c r="CH1244" s="57"/>
      <c r="CI1244" s="57"/>
      <c r="CJ1244" s="57"/>
      <c r="CK1244" s="57"/>
      <c r="CL1244" s="57"/>
      <c r="CM1244" s="57"/>
      <c r="CN1244" s="57"/>
      <c r="CO1244" s="57"/>
      <c r="CP1244" s="57"/>
      <c r="CQ1244" s="57"/>
      <c r="CR1244" s="57"/>
      <c r="CS1244" s="57"/>
      <c r="CT1244" s="57"/>
      <c r="CU1244" s="57"/>
      <c r="CV1244" s="57"/>
      <c r="CW1244" s="57"/>
      <c r="CX1244" s="57"/>
    </row>
    <row r="1245" spans="1:102" s="46" customFormat="1" ht="39.75" customHeight="1">
      <c r="A1245" s="83">
        <v>34</v>
      </c>
      <c r="B1245" s="83"/>
      <c r="C1245" s="5" t="s">
        <v>530</v>
      </c>
      <c r="D1245" s="5" t="s">
        <v>511</v>
      </c>
      <c r="E1245" s="4" t="s">
        <v>506</v>
      </c>
      <c r="F1245" s="92" t="s">
        <v>531</v>
      </c>
      <c r="G1245" s="92" t="s">
        <v>243</v>
      </c>
      <c r="H1245" s="84"/>
      <c r="I1245" s="89">
        <v>18800</v>
      </c>
      <c r="J1245" s="10"/>
      <c r="K1245" s="6" t="s">
        <v>532</v>
      </c>
      <c r="L1245" s="92" t="s">
        <v>533</v>
      </c>
      <c r="M1245" s="10"/>
      <c r="N1245" s="57"/>
      <c r="O1245" s="57"/>
      <c r="P1245" s="57"/>
      <c r="Q1245" s="57"/>
      <c r="R1245" s="57"/>
      <c r="S1245" s="57"/>
      <c r="T1245" s="57"/>
      <c r="U1245" s="57"/>
      <c r="V1245" s="57"/>
      <c r="W1245" s="57"/>
      <c r="X1245" s="57"/>
      <c r="Y1245" s="57"/>
      <c r="Z1245" s="57"/>
      <c r="AA1245" s="57"/>
      <c r="AB1245" s="57"/>
      <c r="AC1245" s="57"/>
      <c r="AD1245" s="57"/>
      <c r="AE1245" s="57"/>
      <c r="AF1245" s="57"/>
      <c r="AG1245" s="57"/>
      <c r="AH1245" s="57"/>
      <c r="AI1245" s="57"/>
      <c r="AJ1245" s="57"/>
      <c r="AK1245" s="57"/>
      <c r="AL1245" s="57"/>
      <c r="AM1245" s="57"/>
      <c r="AN1245" s="57"/>
      <c r="AO1245" s="57"/>
      <c r="AP1245" s="57"/>
      <c r="AQ1245" s="57"/>
      <c r="AR1245" s="57"/>
      <c r="AS1245" s="57"/>
      <c r="AT1245" s="57"/>
      <c r="AU1245" s="57"/>
      <c r="AV1245" s="57"/>
      <c r="AW1245" s="57"/>
      <c r="AX1245" s="57"/>
      <c r="AY1245" s="57"/>
      <c r="AZ1245" s="57"/>
      <c r="BA1245" s="57"/>
      <c r="BB1245" s="57"/>
      <c r="BC1245" s="57"/>
      <c r="BD1245" s="57"/>
      <c r="BE1245" s="57"/>
      <c r="BF1245" s="57"/>
      <c r="BG1245" s="57"/>
      <c r="BH1245" s="57"/>
      <c r="BI1245" s="57"/>
      <c r="BJ1245" s="57"/>
      <c r="BK1245" s="57"/>
      <c r="BL1245" s="57"/>
      <c r="BM1245" s="57"/>
      <c r="BN1245" s="57"/>
      <c r="BO1245" s="57"/>
      <c r="BP1245" s="57"/>
      <c r="BQ1245" s="57"/>
      <c r="BR1245" s="57"/>
      <c r="BS1245" s="57"/>
      <c r="BT1245" s="57"/>
      <c r="BU1245" s="57"/>
      <c r="BV1245" s="57"/>
      <c r="BW1245" s="57"/>
      <c r="BX1245" s="57"/>
      <c r="BY1245" s="57"/>
      <c r="BZ1245" s="57"/>
      <c r="CA1245" s="57"/>
      <c r="CB1245" s="57"/>
      <c r="CC1245" s="57"/>
      <c r="CD1245" s="57"/>
      <c r="CE1245" s="57"/>
      <c r="CF1245" s="57"/>
      <c r="CG1245" s="57"/>
      <c r="CH1245" s="57"/>
      <c r="CI1245" s="57"/>
      <c r="CJ1245" s="57"/>
      <c r="CK1245" s="57"/>
      <c r="CL1245" s="57"/>
      <c r="CM1245" s="57"/>
      <c r="CN1245" s="57"/>
      <c r="CO1245" s="57"/>
      <c r="CP1245" s="57"/>
      <c r="CQ1245" s="57"/>
      <c r="CR1245" s="57"/>
      <c r="CS1245" s="57"/>
      <c r="CT1245" s="57"/>
      <c r="CU1245" s="57"/>
      <c r="CV1245" s="57"/>
      <c r="CW1245" s="57"/>
      <c r="CX1245" s="57"/>
    </row>
    <row r="1246" spans="1:102" s="46" customFormat="1" ht="39.75" customHeight="1">
      <c r="A1246" s="83">
        <v>35</v>
      </c>
      <c r="B1246" s="83"/>
      <c r="C1246" s="5" t="s">
        <v>534</v>
      </c>
      <c r="D1246" s="5" t="s">
        <v>535</v>
      </c>
      <c r="E1246" s="4" t="s">
        <v>536</v>
      </c>
      <c r="F1246" s="92" t="s">
        <v>537</v>
      </c>
      <c r="G1246" s="92" t="s">
        <v>243</v>
      </c>
      <c r="H1246" s="84"/>
      <c r="I1246" s="89">
        <v>606787</v>
      </c>
      <c r="J1246" s="10"/>
      <c r="K1246" s="6" t="s">
        <v>538</v>
      </c>
      <c r="L1246" s="92" t="s">
        <v>539</v>
      </c>
      <c r="M1246" s="10"/>
      <c r="N1246" s="57"/>
      <c r="O1246" s="57"/>
      <c r="P1246" s="57"/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  <c r="AB1246" s="57"/>
      <c r="AC1246" s="57"/>
      <c r="AD1246" s="57"/>
      <c r="AE1246" s="57"/>
      <c r="AF1246" s="57"/>
      <c r="AG1246" s="57"/>
      <c r="AH1246" s="57"/>
      <c r="AI1246" s="57"/>
      <c r="AJ1246" s="57"/>
      <c r="AK1246" s="57"/>
      <c r="AL1246" s="57"/>
      <c r="AM1246" s="57"/>
      <c r="AN1246" s="57"/>
      <c r="AO1246" s="57"/>
      <c r="AP1246" s="57"/>
      <c r="AQ1246" s="57"/>
      <c r="AR1246" s="57"/>
      <c r="AS1246" s="57"/>
      <c r="AT1246" s="57"/>
      <c r="AU1246" s="57"/>
      <c r="AV1246" s="57"/>
      <c r="AW1246" s="57"/>
      <c r="AX1246" s="57"/>
      <c r="AY1246" s="57"/>
      <c r="AZ1246" s="57"/>
      <c r="BA1246" s="57"/>
      <c r="BB1246" s="57"/>
      <c r="BC1246" s="57"/>
      <c r="BD1246" s="57"/>
      <c r="BE1246" s="57"/>
      <c r="BF1246" s="57"/>
      <c r="BG1246" s="57"/>
      <c r="BH1246" s="57"/>
      <c r="BI1246" s="57"/>
      <c r="BJ1246" s="57"/>
      <c r="BK1246" s="57"/>
      <c r="BL1246" s="57"/>
      <c r="BM1246" s="57"/>
      <c r="BN1246" s="57"/>
      <c r="BO1246" s="57"/>
      <c r="BP1246" s="57"/>
      <c r="BQ1246" s="57"/>
      <c r="BR1246" s="57"/>
      <c r="BS1246" s="57"/>
      <c r="BT1246" s="57"/>
      <c r="BU1246" s="57"/>
      <c r="BV1246" s="57"/>
      <c r="BW1246" s="57"/>
      <c r="BX1246" s="57"/>
      <c r="BY1246" s="57"/>
      <c r="BZ1246" s="57"/>
      <c r="CA1246" s="57"/>
      <c r="CB1246" s="57"/>
      <c r="CC1246" s="57"/>
      <c r="CD1246" s="57"/>
      <c r="CE1246" s="57"/>
      <c r="CF1246" s="57"/>
      <c r="CG1246" s="57"/>
      <c r="CH1246" s="57"/>
      <c r="CI1246" s="57"/>
      <c r="CJ1246" s="57"/>
      <c r="CK1246" s="57"/>
      <c r="CL1246" s="57"/>
      <c r="CM1246" s="57"/>
      <c r="CN1246" s="57"/>
      <c r="CO1246" s="57"/>
      <c r="CP1246" s="57"/>
      <c r="CQ1246" s="57"/>
      <c r="CR1246" s="57"/>
      <c r="CS1246" s="57"/>
      <c r="CT1246" s="57"/>
      <c r="CU1246" s="57"/>
      <c r="CV1246" s="57"/>
      <c r="CW1246" s="57"/>
      <c r="CX1246" s="57"/>
    </row>
    <row r="1247" spans="1:102" s="46" customFormat="1" ht="39.75" customHeight="1">
      <c r="A1247" s="83">
        <v>36</v>
      </c>
      <c r="B1247" s="83"/>
      <c r="C1247" s="5" t="s">
        <v>540</v>
      </c>
      <c r="D1247" s="5" t="s">
        <v>400</v>
      </c>
      <c r="E1247" s="4" t="s">
        <v>541</v>
      </c>
      <c r="F1247" s="92" t="s">
        <v>542</v>
      </c>
      <c r="G1247" s="92" t="s">
        <v>34</v>
      </c>
      <c r="H1247" s="84">
        <v>5000</v>
      </c>
      <c r="I1247" s="89"/>
      <c r="J1247" s="10"/>
      <c r="K1247" s="6" t="s">
        <v>543</v>
      </c>
      <c r="L1247" s="92" t="s">
        <v>544</v>
      </c>
      <c r="M1247" s="10"/>
      <c r="N1247" s="57"/>
      <c r="O1247" s="57"/>
      <c r="P1247" s="57"/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  <c r="AB1247" s="57"/>
      <c r="AC1247" s="57"/>
      <c r="AD1247" s="57"/>
      <c r="AE1247" s="57"/>
      <c r="AF1247" s="57"/>
      <c r="AG1247" s="57"/>
      <c r="AH1247" s="57"/>
      <c r="AI1247" s="57"/>
      <c r="AJ1247" s="57"/>
      <c r="AK1247" s="57"/>
      <c r="AL1247" s="57"/>
      <c r="AM1247" s="57"/>
      <c r="AN1247" s="57"/>
      <c r="AO1247" s="57"/>
      <c r="AP1247" s="57"/>
      <c r="AQ1247" s="57"/>
      <c r="AR1247" s="57"/>
      <c r="AS1247" s="57"/>
      <c r="AT1247" s="57"/>
      <c r="AU1247" s="57"/>
      <c r="AV1247" s="57"/>
      <c r="AW1247" s="57"/>
      <c r="AX1247" s="57"/>
      <c r="AY1247" s="57"/>
      <c r="AZ1247" s="57"/>
      <c r="BA1247" s="57"/>
      <c r="BB1247" s="57"/>
      <c r="BC1247" s="57"/>
      <c r="BD1247" s="57"/>
      <c r="BE1247" s="57"/>
      <c r="BF1247" s="57"/>
      <c r="BG1247" s="57"/>
      <c r="BH1247" s="57"/>
      <c r="BI1247" s="57"/>
      <c r="BJ1247" s="57"/>
      <c r="BK1247" s="57"/>
      <c r="BL1247" s="57"/>
      <c r="BM1247" s="57"/>
      <c r="BN1247" s="57"/>
      <c r="BO1247" s="57"/>
      <c r="BP1247" s="57"/>
      <c r="BQ1247" s="57"/>
      <c r="BR1247" s="57"/>
      <c r="BS1247" s="57"/>
      <c r="BT1247" s="57"/>
      <c r="BU1247" s="57"/>
      <c r="BV1247" s="57"/>
      <c r="BW1247" s="57"/>
      <c r="BX1247" s="57"/>
      <c r="BY1247" s="57"/>
      <c r="BZ1247" s="57"/>
      <c r="CA1247" s="57"/>
      <c r="CB1247" s="57"/>
      <c r="CC1247" s="57"/>
      <c r="CD1247" s="57"/>
      <c r="CE1247" s="57"/>
      <c r="CF1247" s="57"/>
      <c r="CG1247" s="57"/>
      <c r="CH1247" s="57"/>
      <c r="CI1247" s="57"/>
      <c r="CJ1247" s="57"/>
      <c r="CK1247" s="57"/>
      <c r="CL1247" s="57"/>
      <c r="CM1247" s="57"/>
      <c r="CN1247" s="57"/>
      <c r="CO1247" s="57"/>
      <c r="CP1247" s="57"/>
      <c r="CQ1247" s="57"/>
      <c r="CR1247" s="57"/>
      <c r="CS1247" s="57"/>
      <c r="CT1247" s="57"/>
      <c r="CU1247" s="57"/>
      <c r="CV1247" s="57"/>
      <c r="CW1247" s="57"/>
      <c r="CX1247" s="57"/>
    </row>
    <row r="1248" spans="1:102" s="46" customFormat="1" ht="39.75" customHeight="1">
      <c r="A1248" s="83">
        <v>37</v>
      </c>
      <c r="B1248" s="83"/>
      <c r="C1248" s="6" t="s">
        <v>545</v>
      </c>
      <c r="D1248" s="6" t="s">
        <v>546</v>
      </c>
      <c r="E1248" s="6" t="s">
        <v>547</v>
      </c>
      <c r="F1248" s="6" t="s">
        <v>548</v>
      </c>
      <c r="G1248" s="88" t="s">
        <v>34</v>
      </c>
      <c r="H1248" s="98">
        <v>21500</v>
      </c>
      <c r="I1248" s="89"/>
      <c r="J1248" s="10"/>
      <c r="K1248" s="6" t="s">
        <v>41</v>
      </c>
      <c r="L1248" s="6" t="s">
        <v>549</v>
      </c>
      <c r="M1248" s="10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  <c r="AD1248" s="57"/>
      <c r="AE1248" s="57"/>
      <c r="AF1248" s="57"/>
      <c r="AG1248" s="57"/>
      <c r="AH1248" s="57"/>
      <c r="AI1248" s="57"/>
      <c r="AJ1248" s="57"/>
      <c r="AK1248" s="57"/>
      <c r="AL1248" s="57"/>
      <c r="AM1248" s="57"/>
      <c r="AN1248" s="57"/>
      <c r="AO1248" s="57"/>
      <c r="AP1248" s="57"/>
      <c r="AQ1248" s="57"/>
      <c r="AR1248" s="57"/>
      <c r="AS1248" s="57"/>
      <c r="AT1248" s="57"/>
      <c r="AU1248" s="57"/>
      <c r="AV1248" s="57"/>
      <c r="AW1248" s="57"/>
      <c r="AX1248" s="57"/>
      <c r="AY1248" s="57"/>
      <c r="AZ1248" s="57"/>
      <c r="BA1248" s="57"/>
      <c r="BB1248" s="57"/>
      <c r="BC1248" s="57"/>
      <c r="BD1248" s="57"/>
      <c r="BE1248" s="57"/>
      <c r="BF1248" s="57"/>
      <c r="BG1248" s="57"/>
      <c r="BH1248" s="57"/>
      <c r="BI1248" s="57"/>
      <c r="BJ1248" s="57"/>
      <c r="BK1248" s="57"/>
      <c r="BL1248" s="57"/>
      <c r="BM1248" s="57"/>
      <c r="BN1248" s="57"/>
      <c r="BO1248" s="57"/>
      <c r="BP1248" s="57"/>
      <c r="BQ1248" s="57"/>
      <c r="BR1248" s="57"/>
      <c r="BS1248" s="57"/>
      <c r="BT1248" s="57"/>
      <c r="BU1248" s="57"/>
      <c r="BV1248" s="57"/>
      <c r="BW1248" s="57"/>
      <c r="BX1248" s="57"/>
      <c r="BY1248" s="57"/>
      <c r="BZ1248" s="57"/>
      <c r="CA1248" s="57"/>
      <c r="CB1248" s="57"/>
      <c r="CC1248" s="57"/>
      <c r="CD1248" s="57"/>
      <c r="CE1248" s="57"/>
      <c r="CF1248" s="57"/>
      <c r="CG1248" s="57"/>
      <c r="CH1248" s="57"/>
      <c r="CI1248" s="57"/>
      <c r="CJ1248" s="57"/>
      <c r="CK1248" s="57"/>
      <c r="CL1248" s="57"/>
      <c r="CM1248" s="57"/>
      <c r="CN1248" s="57"/>
      <c r="CO1248" s="57"/>
      <c r="CP1248" s="57"/>
      <c r="CQ1248" s="57"/>
      <c r="CR1248" s="57"/>
      <c r="CS1248" s="57"/>
      <c r="CT1248" s="57"/>
      <c r="CU1248" s="57"/>
      <c r="CV1248" s="57"/>
      <c r="CW1248" s="57"/>
      <c r="CX1248" s="57"/>
    </row>
    <row r="1249" spans="1:102" s="46" customFormat="1" ht="39.75" customHeight="1">
      <c r="A1249" s="83">
        <v>38</v>
      </c>
      <c r="B1249" s="83"/>
      <c r="C1249" s="5" t="s">
        <v>550</v>
      </c>
      <c r="D1249" s="5" t="s">
        <v>546</v>
      </c>
      <c r="E1249" s="5" t="s">
        <v>551</v>
      </c>
      <c r="F1249" s="5" t="s">
        <v>552</v>
      </c>
      <c r="G1249" s="24" t="s">
        <v>34</v>
      </c>
      <c r="H1249" s="84">
        <v>3400</v>
      </c>
      <c r="I1249" s="6"/>
      <c r="J1249" s="6"/>
      <c r="K1249" s="90">
        <v>42929</v>
      </c>
      <c r="L1249" s="84" t="s">
        <v>553</v>
      </c>
      <c r="M1249" s="6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7"/>
      <c r="AE1249" s="57"/>
      <c r="AF1249" s="57"/>
      <c r="AG1249" s="57"/>
      <c r="AH1249" s="57"/>
      <c r="AI1249" s="57"/>
      <c r="AJ1249" s="57"/>
      <c r="AK1249" s="57"/>
      <c r="AL1249" s="57"/>
      <c r="AM1249" s="57"/>
      <c r="AN1249" s="57"/>
      <c r="AO1249" s="57"/>
      <c r="AP1249" s="57"/>
      <c r="AQ1249" s="57"/>
      <c r="AR1249" s="57"/>
      <c r="AS1249" s="57"/>
      <c r="AT1249" s="57"/>
      <c r="AU1249" s="57"/>
      <c r="AV1249" s="57"/>
      <c r="AW1249" s="57"/>
      <c r="AX1249" s="57"/>
      <c r="AY1249" s="57"/>
      <c r="AZ1249" s="57"/>
      <c r="BA1249" s="57"/>
      <c r="BB1249" s="57"/>
      <c r="BC1249" s="57"/>
      <c r="BD1249" s="57"/>
      <c r="BE1249" s="57"/>
      <c r="BF1249" s="57"/>
      <c r="BG1249" s="57"/>
      <c r="BH1249" s="57"/>
      <c r="BI1249" s="57"/>
      <c r="BJ1249" s="57"/>
      <c r="BK1249" s="57"/>
      <c r="BL1249" s="57"/>
      <c r="BM1249" s="57"/>
      <c r="BN1249" s="57"/>
      <c r="BO1249" s="57"/>
      <c r="BP1249" s="57"/>
      <c r="BQ1249" s="57"/>
      <c r="BR1249" s="57"/>
      <c r="BS1249" s="57"/>
      <c r="BT1249" s="57"/>
      <c r="BU1249" s="57"/>
      <c r="BV1249" s="57"/>
      <c r="BW1249" s="57"/>
      <c r="BX1249" s="57"/>
      <c r="BY1249" s="57"/>
      <c r="BZ1249" s="57"/>
      <c r="CA1249" s="57"/>
      <c r="CB1249" s="57"/>
      <c r="CC1249" s="57"/>
      <c r="CD1249" s="57"/>
      <c r="CE1249" s="57"/>
      <c r="CF1249" s="57"/>
      <c r="CG1249" s="57"/>
      <c r="CH1249" s="57"/>
      <c r="CI1249" s="57"/>
      <c r="CJ1249" s="57"/>
      <c r="CK1249" s="57"/>
      <c r="CL1249" s="57"/>
      <c r="CM1249" s="57"/>
      <c r="CN1249" s="57"/>
      <c r="CO1249" s="57"/>
      <c r="CP1249" s="57"/>
      <c r="CQ1249" s="57"/>
      <c r="CR1249" s="57"/>
      <c r="CS1249" s="57"/>
      <c r="CT1249" s="57"/>
      <c r="CU1249" s="57"/>
      <c r="CV1249" s="57"/>
      <c r="CW1249" s="57"/>
      <c r="CX1249" s="57"/>
    </row>
    <row r="1250" spans="1:102" s="46" customFormat="1" ht="39.75" customHeight="1">
      <c r="A1250" s="83">
        <v>39</v>
      </c>
      <c r="B1250" s="83"/>
      <c r="C1250" s="5" t="s">
        <v>554</v>
      </c>
      <c r="D1250" s="5" t="s">
        <v>546</v>
      </c>
      <c r="E1250" s="5" t="s">
        <v>551</v>
      </c>
      <c r="F1250" s="5" t="s">
        <v>555</v>
      </c>
      <c r="G1250" s="24" t="s">
        <v>34</v>
      </c>
      <c r="H1250" s="84">
        <v>4020</v>
      </c>
      <c r="I1250" s="6"/>
      <c r="J1250" s="6"/>
      <c r="K1250" s="90">
        <v>42929</v>
      </c>
      <c r="L1250" s="84" t="s">
        <v>556</v>
      </c>
      <c r="M1250" s="6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  <c r="AD1250" s="57"/>
      <c r="AE1250" s="57"/>
      <c r="AF1250" s="57"/>
      <c r="AG1250" s="57"/>
      <c r="AH1250" s="57"/>
      <c r="AI1250" s="57"/>
      <c r="AJ1250" s="57"/>
      <c r="AK1250" s="57"/>
      <c r="AL1250" s="57"/>
      <c r="AM1250" s="57"/>
      <c r="AN1250" s="57"/>
      <c r="AO1250" s="57"/>
      <c r="AP1250" s="57"/>
      <c r="AQ1250" s="57"/>
      <c r="AR1250" s="57"/>
      <c r="AS1250" s="57"/>
      <c r="AT1250" s="57"/>
      <c r="AU1250" s="57"/>
      <c r="AV1250" s="57"/>
      <c r="AW1250" s="57"/>
      <c r="AX1250" s="57"/>
      <c r="AY1250" s="57"/>
      <c r="AZ1250" s="57"/>
      <c r="BA1250" s="57"/>
      <c r="BB1250" s="57"/>
      <c r="BC1250" s="57"/>
      <c r="BD1250" s="57"/>
      <c r="BE1250" s="57"/>
      <c r="BF1250" s="57"/>
      <c r="BG1250" s="57"/>
      <c r="BH1250" s="57"/>
      <c r="BI1250" s="57"/>
      <c r="BJ1250" s="57"/>
      <c r="BK1250" s="57"/>
      <c r="BL1250" s="57"/>
      <c r="BM1250" s="57"/>
      <c r="BN1250" s="57"/>
      <c r="BO1250" s="57"/>
      <c r="BP1250" s="57"/>
      <c r="BQ1250" s="57"/>
      <c r="BR1250" s="57"/>
      <c r="BS1250" s="57"/>
      <c r="BT1250" s="57"/>
      <c r="BU1250" s="57"/>
      <c r="BV1250" s="57"/>
      <c r="BW1250" s="57"/>
      <c r="BX1250" s="57"/>
      <c r="BY1250" s="57"/>
      <c r="BZ1250" s="57"/>
      <c r="CA1250" s="57"/>
      <c r="CB1250" s="57"/>
      <c r="CC1250" s="57"/>
      <c r="CD1250" s="57"/>
      <c r="CE1250" s="57"/>
      <c r="CF1250" s="57"/>
      <c r="CG1250" s="57"/>
      <c r="CH1250" s="57"/>
      <c r="CI1250" s="57"/>
      <c r="CJ1250" s="57"/>
      <c r="CK1250" s="57"/>
      <c r="CL1250" s="57"/>
      <c r="CM1250" s="57"/>
      <c r="CN1250" s="57"/>
      <c r="CO1250" s="57"/>
      <c r="CP1250" s="57"/>
      <c r="CQ1250" s="57"/>
      <c r="CR1250" s="57"/>
      <c r="CS1250" s="57"/>
      <c r="CT1250" s="57"/>
      <c r="CU1250" s="57"/>
      <c r="CV1250" s="57"/>
      <c r="CW1250" s="57"/>
      <c r="CX1250" s="57"/>
    </row>
    <row r="1251" spans="1:102" s="46" customFormat="1" ht="39.75" customHeight="1">
      <c r="A1251" s="83">
        <v>40</v>
      </c>
      <c r="B1251" s="83"/>
      <c r="C1251" s="5" t="s">
        <v>557</v>
      </c>
      <c r="D1251" s="5" t="s">
        <v>558</v>
      </c>
      <c r="E1251" s="4" t="s">
        <v>559</v>
      </c>
      <c r="F1251" s="92" t="s">
        <v>560</v>
      </c>
      <c r="G1251" s="92" t="s">
        <v>34</v>
      </c>
      <c r="H1251" s="84">
        <v>19520</v>
      </c>
      <c r="I1251" s="89"/>
      <c r="J1251" s="10"/>
      <c r="K1251" s="90">
        <v>43350</v>
      </c>
      <c r="L1251" s="95" t="s">
        <v>561</v>
      </c>
      <c r="M1251" s="96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  <c r="AD1251" s="57"/>
      <c r="AE1251" s="57"/>
      <c r="AF1251" s="57"/>
      <c r="AG1251" s="57"/>
      <c r="AH1251" s="57"/>
      <c r="AI1251" s="57"/>
      <c r="AJ1251" s="57"/>
      <c r="AK1251" s="57"/>
      <c r="AL1251" s="57"/>
      <c r="AM1251" s="57"/>
      <c r="AN1251" s="57"/>
      <c r="AO1251" s="57"/>
      <c r="AP1251" s="57"/>
      <c r="AQ1251" s="57"/>
      <c r="AR1251" s="57"/>
      <c r="AS1251" s="57"/>
      <c r="AT1251" s="57"/>
      <c r="AU1251" s="57"/>
      <c r="AV1251" s="57"/>
      <c r="AW1251" s="57"/>
      <c r="AX1251" s="57"/>
      <c r="AY1251" s="57"/>
      <c r="AZ1251" s="57"/>
      <c r="BA1251" s="57"/>
      <c r="BB1251" s="57"/>
      <c r="BC1251" s="57"/>
      <c r="BD1251" s="57"/>
      <c r="BE1251" s="57"/>
      <c r="BF1251" s="57"/>
      <c r="BG1251" s="57"/>
      <c r="BH1251" s="57"/>
      <c r="BI1251" s="57"/>
      <c r="BJ1251" s="57"/>
      <c r="BK1251" s="57"/>
      <c r="BL1251" s="57"/>
      <c r="BM1251" s="57"/>
      <c r="BN1251" s="57"/>
      <c r="BO1251" s="57"/>
      <c r="BP1251" s="57"/>
      <c r="BQ1251" s="57"/>
      <c r="BR1251" s="57"/>
      <c r="BS1251" s="57"/>
      <c r="BT1251" s="57"/>
      <c r="BU1251" s="57"/>
      <c r="BV1251" s="57"/>
      <c r="BW1251" s="57"/>
      <c r="BX1251" s="57"/>
      <c r="BY1251" s="57"/>
      <c r="BZ1251" s="57"/>
      <c r="CA1251" s="57"/>
      <c r="CB1251" s="57"/>
      <c r="CC1251" s="57"/>
      <c r="CD1251" s="57"/>
      <c r="CE1251" s="57"/>
      <c r="CF1251" s="57"/>
      <c r="CG1251" s="57"/>
      <c r="CH1251" s="57"/>
      <c r="CI1251" s="57"/>
      <c r="CJ1251" s="57"/>
      <c r="CK1251" s="57"/>
      <c r="CL1251" s="57"/>
      <c r="CM1251" s="57"/>
      <c r="CN1251" s="57"/>
      <c r="CO1251" s="57"/>
      <c r="CP1251" s="57"/>
      <c r="CQ1251" s="57"/>
      <c r="CR1251" s="57"/>
      <c r="CS1251" s="57"/>
      <c r="CT1251" s="57"/>
      <c r="CU1251" s="57"/>
      <c r="CV1251" s="57"/>
      <c r="CW1251" s="57"/>
      <c r="CX1251" s="57"/>
    </row>
    <row r="1252" spans="1:102" s="6" customFormat="1" ht="39.75" customHeight="1">
      <c r="A1252" s="83">
        <v>41</v>
      </c>
      <c r="B1252" s="83"/>
      <c r="C1252" s="5" t="s">
        <v>562</v>
      </c>
      <c r="D1252" s="5" t="s">
        <v>563</v>
      </c>
      <c r="E1252" s="6" t="s">
        <v>564</v>
      </c>
      <c r="F1252" s="6" t="s">
        <v>565</v>
      </c>
      <c r="G1252" s="84" t="s">
        <v>131</v>
      </c>
      <c r="H1252" s="23"/>
      <c r="I1252" s="89">
        <v>3996323</v>
      </c>
      <c r="J1252" s="10"/>
      <c r="K1252" s="90">
        <v>42786</v>
      </c>
      <c r="L1252" s="6" t="s">
        <v>566</v>
      </c>
      <c r="N1252" s="57"/>
      <c r="O1252" s="57"/>
      <c r="P1252" s="57"/>
      <c r="Q1252" s="57"/>
      <c r="R1252" s="57"/>
      <c r="S1252" s="57"/>
      <c r="T1252" s="57"/>
      <c r="U1252" s="57"/>
      <c r="V1252" s="57"/>
      <c r="W1252" s="57"/>
      <c r="X1252" s="57"/>
      <c r="Y1252" s="57"/>
      <c r="Z1252" s="57"/>
      <c r="AA1252" s="57"/>
      <c r="AB1252" s="57"/>
      <c r="AC1252" s="57"/>
      <c r="AD1252" s="57"/>
      <c r="AE1252" s="57"/>
      <c r="AF1252" s="57"/>
      <c r="AG1252" s="57"/>
      <c r="AH1252" s="57"/>
      <c r="AI1252" s="57"/>
      <c r="AJ1252" s="57"/>
      <c r="AK1252" s="57"/>
      <c r="AL1252" s="57"/>
      <c r="AM1252" s="57"/>
      <c r="AN1252" s="57"/>
      <c r="AO1252" s="57"/>
      <c r="AP1252" s="57"/>
      <c r="AQ1252" s="57"/>
      <c r="AR1252" s="57"/>
      <c r="AS1252" s="57"/>
      <c r="AT1252" s="57"/>
      <c r="AU1252" s="57"/>
      <c r="AV1252" s="57"/>
      <c r="AW1252" s="57"/>
      <c r="AX1252" s="57"/>
      <c r="AY1252" s="57"/>
      <c r="AZ1252" s="57"/>
      <c r="BA1252" s="57"/>
      <c r="BB1252" s="57"/>
      <c r="BC1252" s="57"/>
      <c r="BD1252" s="57"/>
      <c r="BE1252" s="57"/>
      <c r="BF1252" s="57"/>
      <c r="BG1252" s="57"/>
      <c r="BH1252" s="57"/>
      <c r="BI1252" s="57"/>
      <c r="BJ1252" s="57"/>
      <c r="BK1252" s="57"/>
      <c r="BL1252" s="57"/>
      <c r="BM1252" s="57"/>
      <c r="BN1252" s="57"/>
      <c r="BO1252" s="57"/>
      <c r="BP1252" s="57"/>
      <c r="BQ1252" s="57"/>
      <c r="BR1252" s="57"/>
      <c r="BS1252" s="57"/>
      <c r="BT1252" s="57"/>
      <c r="BU1252" s="57"/>
      <c r="BV1252" s="57"/>
      <c r="BW1252" s="57"/>
      <c r="BX1252" s="57"/>
      <c r="BY1252" s="57"/>
      <c r="BZ1252" s="57"/>
      <c r="CA1252" s="57"/>
      <c r="CB1252" s="57"/>
      <c r="CC1252" s="57"/>
      <c r="CD1252" s="57"/>
      <c r="CE1252" s="57"/>
      <c r="CF1252" s="57"/>
      <c r="CG1252" s="57"/>
      <c r="CH1252" s="57"/>
      <c r="CI1252" s="57"/>
      <c r="CJ1252" s="57"/>
      <c r="CK1252" s="57"/>
      <c r="CL1252" s="57"/>
      <c r="CM1252" s="57"/>
      <c r="CN1252" s="57"/>
      <c r="CO1252" s="57"/>
      <c r="CP1252" s="57"/>
      <c r="CQ1252" s="57"/>
      <c r="CR1252" s="57"/>
      <c r="CS1252" s="57"/>
      <c r="CT1252" s="57"/>
      <c r="CU1252" s="57"/>
      <c r="CV1252" s="57"/>
      <c r="CW1252" s="57"/>
      <c r="CX1252" s="57"/>
    </row>
    <row r="1253" spans="1:102" s="46" customFormat="1" ht="39.75" customHeight="1">
      <c r="A1253" s="83">
        <v>42</v>
      </c>
      <c r="B1253" s="83"/>
      <c r="C1253" s="6" t="s">
        <v>562</v>
      </c>
      <c r="D1253" s="6" t="s">
        <v>563</v>
      </c>
      <c r="E1253" s="6" t="s">
        <v>567</v>
      </c>
      <c r="F1253" s="6" t="s">
        <v>568</v>
      </c>
      <c r="G1253" s="84" t="s">
        <v>34</v>
      </c>
      <c r="H1253" s="84">
        <v>110821</v>
      </c>
      <c r="I1253" s="13"/>
      <c r="J1253" s="6"/>
      <c r="K1253" s="6" t="s">
        <v>569</v>
      </c>
      <c r="L1253" s="6" t="s">
        <v>570</v>
      </c>
      <c r="M1253" s="6"/>
      <c r="N1253" s="57"/>
      <c r="O1253" s="57"/>
      <c r="P1253" s="57"/>
      <c r="Q1253" s="57"/>
      <c r="R1253" s="57"/>
      <c r="S1253" s="57"/>
      <c r="T1253" s="57"/>
      <c r="U1253" s="57"/>
      <c r="V1253" s="57"/>
      <c r="W1253" s="57"/>
      <c r="X1253" s="57"/>
      <c r="Y1253" s="57"/>
      <c r="Z1253" s="57"/>
      <c r="AA1253" s="57"/>
      <c r="AB1253" s="57"/>
      <c r="AC1253" s="57"/>
      <c r="AD1253" s="57"/>
      <c r="AE1253" s="57"/>
      <c r="AF1253" s="57"/>
      <c r="AG1253" s="57"/>
      <c r="AH1253" s="57"/>
      <c r="AI1253" s="57"/>
      <c r="AJ1253" s="57"/>
      <c r="AK1253" s="57"/>
      <c r="AL1253" s="57"/>
      <c r="AM1253" s="57"/>
      <c r="AN1253" s="57"/>
      <c r="AO1253" s="57"/>
      <c r="AP1253" s="57"/>
      <c r="AQ1253" s="57"/>
      <c r="AR1253" s="57"/>
      <c r="AS1253" s="57"/>
      <c r="AT1253" s="57"/>
      <c r="AU1253" s="57"/>
      <c r="AV1253" s="57"/>
      <c r="AW1253" s="57"/>
      <c r="AX1253" s="57"/>
      <c r="AY1253" s="57"/>
      <c r="AZ1253" s="57"/>
      <c r="BA1253" s="57"/>
      <c r="BB1253" s="57"/>
      <c r="BC1253" s="57"/>
      <c r="BD1253" s="57"/>
      <c r="BE1253" s="57"/>
      <c r="BF1253" s="57"/>
      <c r="BG1253" s="57"/>
      <c r="BH1253" s="57"/>
      <c r="BI1253" s="57"/>
      <c r="BJ1253" s="57"/>
      <c r="BK1253" s="57"/>
      <c r="BL1253" s="57"/>
      <c r="BM1253" s="57"/>
      <c r="BN1253" s="57"/>
      <c r="BO1253" s="57"/>
      <c r="BP1253" s="57"/>
      <c r="BQ1253" s="57"/>
      <c r="BR1253" s="57"/>
      <c r="BS1253" s="57"/>
      <c r="BT1253" s="57"/>
      <c r="BU1253" s="57"/>
      <c r="BV1253" s="57"/>
      <c r="BW1253" s="57"/>
      <c r="BX1253" s="57"/>
      <c r="BY1253" s="57"/>
      <c r="BZ1253" s="57"/>
      <c r="CA1253" s="57"/>
      <c r="CB1253" s="57"/>
      <c r="CC1253" s="57"/>
      <c r="CD1253" s="57"/>
      <c r="CE1253" s="57"/>
      <c r="CF1253" s="57"/>
      <c r="CG1253" s="57"/>
      <c r="CH1253" s="57"/>
      <c r="CI1253" s="57"/>
      <c r="CJ1253" s="57"/>
      <c r="CK1253" s="57"/>
      <c r="CL1253" s="57"/>
      <c r="CM1253" s="57"/>
      <c r="CN1253" s="57"/>
      <c r="CO1253" s="57"/>
      <c r="CP1253" s="57"/>
      <c r="CQ1253" s="57"/>
      <c r="CR1253" s="57"/>
      <c r="CS1253" s="57"/>
      <c r="CT1253" s="57"/>
      <c r="CU1253" s="57"/>
      <c r="CV1253" s="57"/>
      <c r="CW1253" s="57"/>
      <c r="CX1253" s="57"/>
    </row>
    <row r="1254" spans="1:102" s="46" customFormat="1" ht="39.75" customHeight="1">
      <c r="A1254" s="83">
        <v>43</v>
      </c>
      <c r="B1254" s="83"/>
      <c r="C1254" s="6" t="s">
        <v>571</v>
      </c>
      <c r="D1254" s="6" t="s">
        <v>563</v>
      </c>
      <c r="E1254" s="6" t="s">
        <v>572</v>
      </c>
      <c r="F1254" s="6" t="s">
        <v>573</v>
      </c>
      <c r="G1254" s="84" t="s">
        <v>34</v>
      </c>
      <c r="H1254" s="84">
        <v>3500</v>
      </c>
      <c r="I1254" s="13"/>
      <c r="J1254" s="6"/>
      <c r="K1254" s="6" t="s">
        <v>569</v>
      </c>
      <c r="L1254" s="6" t="s">
        <v>574</v>
      </c>
      <c r="M1254" s="6"/>
      <c r="N1254" s="57"/>
      <c r="O1254" s="57"/>
      <c r="P1254" s="57"/>
      <c r="Q1254" s="57"/>
      <c r="R1254" s="57"/>
      <c r="S1254" s="57"/>
      <c r="T1254" s="57"/>
      <c r="U1254" s="57"/>
      <c r="V1254" s="57"/>
      <c r="W1254" s="57"/>
      <c r="X1254" s="57"/>
      <c r="Y1254" s="57"/>
      <c r="Z1254" s="57"/>
      <c r="AA1254" s="57"/>
      <c r="AB1254" s="57"/>
      <c r="AC1254" s="57"/>
      <c r="AD1254" s="57"/>
      <c r="AE1254" s="57"/>
      <c r="AF1254" s="57"/>
      <c r="AG1254" s="57"/>
      <c r="AH1254" s="57"/>
      <c r="AI1254" s="57"/>
      <c r="AJ1254" s="57"/>
      <c r="AK1254" s="57"/>
      <c r="AL1254" s="57"/>
      <c r="AM1254" s="57"/>
      <c r="AN1254" s="57"/>
      <c r="AO1254" s="57"/>
      <c r="AP1254" s="57"/>
      <c r="AQ1254" s="57"/>
      <c r="AR1254" s="57"/>
      <c r="AS1254" s="57"/>
      <c r="AT1254" s="57"/>
      <c r="AU1254" s="57"/>
      <c r="AV1254" s="57"/>
      <c r="AW1254" s="57"/>
      <c r="AX1254" s="57"/>
      <c r="AY1254" s="57"/>
      <c r="AZ1254" s="57"/>
      <c r="BA1254" s="57"/>
      <c r="BB1254" s="57"/>
      <c r="BC1254" s="57"/>
      <c r="BD1254" s="57"/>
      <c r="BE1254" s="57"/>
      <c r="BF1254" s="57"/>
      <c r="BG1254" s="57"/>
      <c r="BH1254" s="57"/>
      <c r="BI1254" s="57"/>
      <c r="BJ1254" s="57"/>
      <c r="BK1254" s="57"/>
      <c r="BL1254" s="57"/>
      <c r="BM1254" s="57"/>
      <c r="BN1254" s="57"/>
      <c r="BO1254" s="57"/>
      <c r="BP1254" s="57"/>
      <c r="BQ1254" s="57"/>
      <c r="BR1254" s="57"/>
      <c r="BS1254" s="57"/>
      <c r="BT1254" s="57"/>
      <c r="BU1254" s="57"/>
      <c r="BV1254" s="57"/>
      <c r="BW1254" s="57"/>
      <c r="BX1254" s="57"/>
      <c r="BY1254" s="57"/>
      <c r="BZ1254" s="57"/>
      <c r="CA1254" s="57"/>
      <c r="CB1254" s="57"/>
      <c r="CC1254" s="57"/>
      <c r="CD1254" s="57"/>
      <c r="CE1254" s="57"/>
      <c r="CF1254" s="57"/>
      <c r="CG1254" s="57"/>
      <c r="CH1254" s="57"/>
      <c r="CI1254" s="57"/>
      <c r="CJ1254" s="57"/>
      <c r="CK1254" s="57"/>
      <c r="CL1254" s="57"/>
      <c r="CM1254" s="57"/>
      <c r="CN1254" s="57"/>
      <c r="CO1254" s="57"/>
      <c r="CP1254" s="57"/>
      <c r="CQ1254" s="57"/>
      <c r="CR1254" s="57"/>
      <c r="CS1254" s="57"/>
      <c r="CT1254" s="57"/>
      <c r="CU1254" s="57"/>
      <c r="CV1254" s="57"/>
      <c r="CW1254" s="57"/>
      <c r="CX1254" s="57"/>
    </row>
    <row r="1255" spans="1:102" s="46" customFormat="1" ht="39.75" customHeight="1">
      <c r="A1255" s="83">
        <v>44</v>
      </c>
      <c r="B1255" s="83"/>
      <c r="C1255" s="5" t="s">
        <v>575</v>
      </c>
      <c r="D1255" s="5" t="s">
        <v>563</v>
      </c>
      <c r="E1255" s="4" t="s">
        <v>576</v>
      </c>
      <c r="F1255" s="92" t="s">
        <v>577</v>
      </c>
      <c r="G1255" s="92" t="s">
        <v>34</v>
      </c>
      <c r="H1255" s="84">
        <v>51000</v>
      </c>
      <c r="I1255" s="89"/>
      <c r="J1255" s="10"/>
      <c r="K1255" s="6" t="s">
        <v>234</v>
      </c>
      <c r="L1255" s="92" t="s">
        <v>578</v>
      </c>
      <c r="M1255" s="6"/>
      <c r="N1255" s="57"/>
      <c r="O1255" s="57"/>
      <c r="P1255" s="57"/>
      <c r="Q1255" s="57"/>
      <c r="R1255" s="57"/>
      <c r="S1255" s="57"/>
      <c r="T1255" s="57"/>
      <c r="U1255" s="57"/>
      <c r="V1255" s="57"/>
      <c r="W1255" s="57"/>
      <c r="X1255" s="57"/>
      <c r="Y1255" s="57"/>
      <c r="Z1255" s="57"/>
      <c r="AA1255" s="57"/>
      <c r="AB1255" s="57"/>
      <c r="AC1255" s="57"/>
      <c r="AD1255" s="57"/>
      <c r="AE1255" s="57"/>
      <c r="AF1255" s="57"/>
      <c r="AG1255" s="57"/>
      <c r="AH1255" s="57"/>
      <c r="AI1255" s="57"/>
      <c r="AJ1255" s="57"/>
      <c r="AK1255" s="57"/>
      <c r="AL1255" s="57"/>
      <c r="AM1255" s="57"/>
      <c r="AN1255" s="57"/>
      <c r="AO1255" s="57"/>
      <c r="AP1255" s="57"/>
      <c r="AQ1255" s="57"/>
      <c r="AR1255" s="57"/>
      <c r="AS1255" s="57"/>
      <c r="AT1255" s="57"/>
      <c r="AU1255" s="57"/>
      <c r="AV1255" s="57"/>
      <c r="AW1255" s="57"/>
      <c r="AX1255" s="57"/>
      <c r="AY1255" s="57"/>
      <c r="AZ1255" s="57"/>
      <c r="BA1255" s="57"/>
      <c r="BB1255" s="57"/>
      <c r="BC1255" s="57"/>
      <c r="BD1255" s="57"/>
      <c r="BE1255" s="57"/>
      <c r="BF1255" s="57"/>
      <c r="BG1255" s="57"/>
      <c r="BH1255" s="57"/>
      <c r="BI1255" s="57"/>
      <c r="BJ1255" s="57"/>
      <c r="BK1255" s="57"/>
      <c r="BL1255" s="57"/>
      <c r="BM1255" s="57"/>
      <c r="BN1255" s="57"/>
      <c r="BO1255" s="57"/>
      <c r="BP1255" s="57"/>
      <c r="BQ1255" s="57"/>
      <c r="BR1255" s="57"/>
      <c r="BS1255" s="57"/>
      <c r="BT1255" s="57"/>
      <c r="BU1255" s="57"/>
      <c r="BV1255" s="57"/>
      <c r="BW1255" s="57"/>
      <c r="BX1255" s="57"/>
      <c r="BY1255" s="57"/>
      <c r="BZ1255" s="57"/>
      <c r="CA1255" s="57"/>
      <c r="CB1255" s="57"/>
      <c r="CC1255" s="57"/>
      <c r="CD1255" s="57"/>
      <c r="CE1255" s="57"/>
      <c r="CF1255" s="57"/>
      <c r="CG1255" s="57"/>
      <c r="CH1255" s="57"/>
      <c r="CI1255" s="57"/>
      <c r="CJ1255" s="57"/>
      <c r="CK1255" s="57"/>
      <c r="CL1255" s="57"/>
      <c r="CM1255" s="57"/>
      <c r="CN1255" s="57"/>
      <c r="CO1255" s="57"/>
      <c r="CP1255" s="57"/>
      <c r="CQ1255" s="57"/>
      <c r="CR1255" s="57"/>
      <c r="CS1255" s="57"/>
      <c r="CT1255" s="57"/>
      <c r="CU1255" s="57"/>
      <c r="CV1255" s="57"/>
      <c r="CW1255" s="57"/>
      <c r="CX1255" s="57"/>
    </row>
    <row r="1256" spans="1:102" s="46" customFormat="1" ht="39.75" customHeight="1">
      <c r="A1256" s="83">
        <v>45</v>
      </c>
      <c r="B1256" s="83"/>
      <c r="C1256" s="5" t="s">
        <v>579</v>
      </c>
      <c r="D1256" s="5" t="s">
        <v>580</v>
      </c>
      <c r="E1256" s="4" t="s">
        <v>581</v>
      </c>
      <c r="F1256" s="92" t="s">
        <v>582</v>
      </c>
      <c r="G1256" s="92" t="s">
        <v>34</v>
      </c>
      <c r="H1256" s="84">
        <v>37750</v>
      </c>
      <c r="I1256" s="89"/>
      <c r="J1256" s="10"/>
      <c r="K1256" s="6" t="s">
        <v>583</v>
      </c>
      <c r="L1256" s="92" t="s">
        <v>584</v>
      </c>
      <c r="M1256" s="10"/>
      <c r="N1256" s="57"/>
      <c r="O1256" s="57"/>
      <c r="P1256" s="57"/>
      <c r="Q1256" s="57"/>
      <c r="R1256" s="57"/>
      <c r="S1256" s="57"/>
      <c r="T1256" s="57"/>
      <c r="U1256" s="57"/>
      <c r="V1256" s="57"/>
      <c r="W1256" s="57"/>
      <c r="X1256" s="57"/>
      <c r="Y1256" s="57"/>
      <c r="Z1256" s="57"/>
      <c r="AA1256" s="57"/>
      <c r="AB1256" s="57"/>
      <c r="AC1256" s="57"/>
      <c r="AD1256" s="57"/>
      <c r="AE1256" s="57"/>
      <c r="AF1256" s="57"/>
      <c r="AG1256" s="57"/>
      <c r="AH1256" s="57"/>
      <c r="AI1256" s="57"/>
      <c r="AJ1256" s="57"/>
      <c r="AK1256" s="57"/>
      <c r="AL1256" s="57"/>
      <c r="AM1256" s="57"/>
      <c r="AN1256" s="57"/>
      <c r="AO1256" s="57"/>
      <c r="AP1256" s="57"/>
      <c r="AQ1256" s="57"/>
      <c r="AR1256" s="57"/>
      <c r="AS1256" s="57"/>
      <c r="AT1256" s="57"/>
      <c r="AU1256" s="57"/>
      <c r="AV1256" s="57"/>
      <c r="AW1256" s="57"/>
      <c r="AX1256" s="57"/>
      <c r="AY1256" s="57"/>
      <c r="AZ1256" s="57"/>
      <c r="BA1256" s="57"/>
      <c r="BB1256" s="57"/>
      <c r="BC1256" s="57"/>
      <c r="BD1256" s="57"/>
      <c r="BE1256" s="57"/>
      <c r="BF1256" s="57"/>
      <c r="BG1256" s="57"/>
      <c r="BH1256" s="57"/>
      <c r="BI1256" s="57"/>
      <c r="BJ1256" s="57"/>
      <c r="BK1256" s="57"/>
      <c r="BL1256" s="57"/>
      <c r="BM1256" s="57"/>
      <c r="BN1256" s="57"/>
      <c r="BO1256" s="57"/>
      <c r="BP1256" s="57"/>
      <c r="BQ1256" s="57"/>
      <c r="BR1256" s="57"/>
      <c r="BS1256" s="57"/>
      <c r="BT1256" s="57"/>
      <c r="BU1256" s="57"/>
      <c r="BV1256" s="57"/>
      <c r="BW1256" s="57"/>
      <c r="BX1256" s="57"/>
      <c r="BY1256" s="57"/>
      <c r="BZ1256" s="57"/>
      <c r="CA1256" s="57"/>
      <c r="CB1256" s="57"/>
      <c r="CC1256" s="57"/>
      <c r="CD1256" s="57"/>
      <c r="CE1256" s="57"/>
      <c r="CF1256" s="57"/>
      <c r="CG1256" s="57"/>
      <c r="CH1256" s="57"/>
      <c r="CI1256" s="57"/>
      <c r="CJ1256" s="57"/>
      <c r="CK1256" s="57"/>
      <c r="CL1256" s="57"/>
      <c r="CM1256" s="57"/>
      <c r="CN1256" s="57"/>
      <c r="CO1256" s="57"/>
      <c r="CP1256" s="57"/>
      <c r="CQ1256" s="57"/>
      <c r="CR1256" s="57"/>
      <c r="CS1256" s="57"/>
      <c r="CT1256" s="57"/>
      <c r="CU1256" s="57"/>
      <c r="CV1256" s="57"/>
      <c r="CW1256" s="57"/>
      <c r="CX1256" s="57"/>
    </row>
    <row r="1257" spans="1:102" s="46" customFormat="1" ht="39.75" customHeight="1">
      <c r="A1257" s="83">
        <v>46</v>
      </c>
      <c r="B1257" s="83"/>
      <c r="C1257" s="5" t="s">
        <v>585</v>
      </c>
      <c r="D1257" s="5" t="s">
        <v>580</v>
      </c>
      <c r="E1257" s="5" t="s">
        <v>586</v>
      </c>
      <c r="F1257" s="5" t="s">
        <v>587</v>
      </c>
      <c r="G1257" s="84" t="s">
        <v>34</v>
      </c>
      <c r="H1257" s="98">
        <v>5050</v>
      </c>
      <c r="I1257" s="13"/>
      <c r="J1257" s="6"/>
      <c r="K1257" s="6" t="s">
        <v>61</v>
      </c>
      <c r="L1257" s="5" t="s">
        <v>588</v>
      </c>
      <c r="M1257" s="6"/>
      <c r="N1257" s="57"/>
      <c r="O1257" s="57"/>
      <c r="P1257" s="57"/>
      <c r="Q1257" s="57"/>
      <c r="R1257" s="57"/>
      <c r="S1257" s="57"/>
      <c r="T1257" s="57"/>
      <c r="U1257" s="57"/>
      <c r="V1257" s="57"/>
      <c r="W1257" s="57"/>
      <c r="X1257" s="57"/>
      <c r="Y1257" s="57"/>
      <c r="Z1257" s="57"/>
      <c r="AA1257" s="57"/>
      <c r="AB1257" s="57"/>
      <c r="AC1257" s="57"/>
      <c r="AD1257" s="57"/>
      <c r="AE1257" s="57"/>
      <c r="AF1257" s="57"/>
      <c r="AG1257" s="57"/>
      <c r="AH1257" s="57"/>
      <c r="AI1257" s="57"/>
      <c r="AJ1257" s="57"/>
      <c r="AK1257" s="57"/>
      <c r="AL1257" s="57"/>
      <c r="AM1257" s="57"/>
      <c r="AN1257" s="57"/>
      <c r="AO1257" s="57"/>
      <c r="AP1257" s="57"/>
      <c r="AQ1257" s="57"/>
      <c r="AR1257" s="57"/>
      <c r="AS1257" s="57"/>
      <c r="AT1257" s="57"/>
      <c r="AU1257" s="57"/>
      <c r="AV1257" s="57"/>
      <c r="AW1257" s="57"/>
      <c r="AX1257" s="57"/>
      <c r="AY1257" s="57"/>
      <c r="AZ1257" s="57"/>
      <c r="BA1257" s="57"/>
      <c r="BB1257" s="57"/>
      <c r="BC1257" s="57"/>
      <c r="BD1257" s="57"/>
      <c r="BE1257" s="57"/>
      <c r="BF1257" s="57"/>
      <c r="BG1257" s="57"/>
      <c r="BH1257" s="57"/>
      <c r="BI1257" s="57"/>
      <c r="BJ1257" s="57"/>
      <c r="BK1257" s="57"/>
      <c r="BL1257" s="57"/>
      <c r="BM1257" s="57"/>
      <c r="BN1257" s="57"/>
      <c r="BO1257" s="57"/>
      <c r="BP1257" s="57"/>
      <c r="BQ1257" s="57"/>
      <c r="BR1257" s="57"/>
      <c r="BS1257" s="57"/>
      <c r="BT1257" s="57"/>
      <c r="BU1257" s="57"/>
      <c r="BV1257" s="57"/>
      <c r="BW1257" s="57"/>
      <c r="BX1257" s="57"/>
      <c r="BY1257" s="57"/>
      <c r="BZ1257" s="57"/>
      <c r="CA1257" s="57"/>
      <c r="CB1257" s="57"/>
      <c r="CC1257" s="57"/>
      <c r="CD1257" s="57"/>
      <c r="CE1257" s="57"/>
      <c r="CF1257" s="57"/>
      <c r="CG1257" s="57"/>
      <c r="CH1257" s="57"/>
      <c r="CI1257" s="57"/>
      <c r="CJ1257" s="57"/>
      <c r="CK1257" s="57"/>
      <c r="CL1257" s="57"/>
      <c r="CM1257" s="57"/>
      <c r="CN1257" s="57"/>
      <c r="CO1257" s="57"/>
      <c r="CP1257" s="57"/>
      <c r="CQ1257" s="57"/>
      <c r="CR1257" s="57"/>
      <c r="CS1257" s="57"/>
      <c r="CT1257" s="57"/>
      <c r="CU1257" s="57"/>
      <c r="CV1257" s="57"/>
      <c r="CW1257" s="57"/>
      <c r="CX1257" s="57"/>
    </row>
    <row r="1258" spans="1:102" s="46" customFormat="1" ht="39.75" customHeight="1">
      <c r="A1258" s="83"/>
      <c r="B1258" s="83"/>
      <c r="C1258" s="5" t="s">
        <v>589</v>
      </c>
      <c r="D1258" s="5" t="s">
        <v>580</v>
      </c>
      <c r="E1258" s="6"/>
      <c r="F1258" s="6"/>
      <c r="G1258" s="84" t="s">
        <v>34</v>
      </c>
      <c r="H1258" s="23">
        <v>6050</v>
      </c>
      <c r="I1258" s="13"/>
      <c r="J1258" s="6"/>
      <c r="K1258" s="6"/>
      <c r="L1258" s="6"/>
      <c r="M1258" s="6"/>
      <c r="N1258" s="57"/>
      <c r="O1258" s="57"/>
      <c r="P1258" s="57"/>
      <c r="Q1258" s="57"/>
      <c r="R1258" s="57"/>
      <c r="S1258" s="57"/>
      <c r="T1258" s="57"/>
      <c r="U1258" s="57"/>
      <c r="V1258" s="57"/>
      <c r="W1258" s="57"/>
      <c r="X1258" s="57"/>
      <c r="Y1258" s="57"/>
      <c r="Z1258" s="57"/>
      <c r="AA1258" s="57"/>
      <c r="AB1258" s="57"/>
      <c r="AC1258" s="57"/>
      <c r="AD1258" s="57"/>
      <c r="AE1258" s="57"/>
      <c r="AF1258" s="57"/>
      <c r="AG1258" s="57"/>
      <c r="AH1258" s="57"/>
      <c r="AI1258" s="57"/>
      <c r="AJ1258" s="57"/>
      <c r="AK1258" s="57"/>
      <c r="AL1258" s="57"/>
      <c r="AM1258" s="57"/>
      <c r="AN1258" s="57"/>
      <c r="AO1258" s="57"/>
      <c r="AP1258" s="57"/>
      <c r="AQ1258" s="57"/>
      <c r="AR1258" s="57"/>
      <c r="AS1258" s="57"/>
      <c r="AT1258" s="57"/>
      <c r="AU1258" s="57"/>
      <c r="AV1258" s="57"/>
      <c r="AW1258" s="57"/>
      <c r="AX1258" s="57"/>
      <c r="AY1258" s="57"/>
      <c r="AZ1258" s="57"/>
      <c r="BA1258" s="57"/>
      <c r="BB1258" s="57"/>
      <c r="BC1258" s="57"/>
      <c r="BD1258" s="57"/>
      <c r="BE1258" s="57"/>
      <c r="BF1258" s="57"/>
      <c r="BG1258" s="57"/>
      <c r="BH1258" s="57"/>
      <c r="BI1258" s="57"/>
      <c r="BJ1258" s="57"/>
      <c r="BK1258" s="57"/>
      <c r="BL1258" s="57"/>
      <c r="BM1258" s="57"/>
      <c r="BN1258" s="57"/>
      <c r="BO1258" s="57"/>
      <c r="BP1258" s="57"/>
      <c r="BQ1258" s="57"/>
      <c r="BR1258" s="57"/>
      <c r="BS1258" s="57"/>
      <c r="BT1258" s="57"/>
      <c r="BU1258" s="57"/>
      <c r="BV1258" s="57"/>
      <c r="BW1258" s="57"/>
      <c r="BX1258" s="57"/>
      <c r="BY1258" s="57"/>
      <c r="BZ1258" s="57"/>
      <c r="CA1258" s="57"/>
      <c r="CB1258" s="57"/>
      <c r="CC1258" s="57"/>
      <c r="CD1258" s="57"/>
      <c r="CE1258" s="57"/>
      <c r="CF1258" s="57"/>
      <c r="CG1258" s="57"/>
      <c r="CH1258" s="57"/>
      <c r="CI1258" s="57"/>
      <c r="CJ1258" s="57"/>
      <c r="CK1258" s="57"/>
      <c r="CL1258" s="57"/>
      <c r="CM1258" s="57"/>
      <c r="CN1258" s="57"/>
      <c r="CO1258" s="57"/>
      <c r="CP1258" s="57"/>
      <c r="CQ1258" s="57"/>
      <c r="CR1258" s="57"/>
      <c r="CS1258" s="57"/>
      <c r="CT1258" s="57"/>
      <c r="CU1258" s="57"/>
      <c r="CV1258" s="57"/>
      <c r="CW1258" s="57"/>
      <c r="CX1258" s="57"/>
    </row>
    <row r="1259" spans="1:102" s="46" customFormat="1" ht="39.75" customHeight="1">
      <c r="A1259" s="83">
        <v>47</v>
      </c>
      <c r="B1259" s="83"/>
      <c r="C1259" s="6" t="s">
        <v>590</v>
      </c>
      <c r="D1259" s="6" t="s">
        <v>591</v>
      </c>
      <c r="E1259" s="6" t="s">
        <v>592</v>
      </c>
      <c r="F1259" s="6" t="s">
        <v>593</v>
      </c>
      <c r="G1259" s="84" t="s">
        <v>34</v>
      </c>
      <c r="H1259" s="84">
        <v>7700</v>
      </c>
      <c r="I1259" s="13"/>
      <c r="J1259" s="6"/>
      <c r="K1259" s="6" t="s">
        <v>594</v>
      </c>
      <c r="L1259" s="6" t="s">
        <v>595</v>
      </c>
      <c r="M1259" s="6"/>
      <c r="N1259" s="57"/>
      <c r="O1259" s="57"/>
      <c r="P1259" s="57"/>
      <c r="Q1259" s="57"/>
      <c r="R1259" s="57"/>
      <c r="S1259" s="57"/>
      <c r="T1259" s="57"/>
      <c r="U1259" s="57"/>
      <c r="V1259" s="57"/>
      <c r="W1259" s="57"/>
      <c r="X1259" s="57"/>
      <c r="Y1259" s="57"/>
      <c r="Z1259" s="57"/>
      <c r="AA1259" s="57"/>
      <c r="AB1259" s="57"/>
      <c r="AC1259" s="57"/>
      <c r="AD1259" s="57"/>
      <c r="AE1259" s="57"/>
      <c r="AF1259" s="57"/>
      <c r="AG1259" s="57"/>
      <c r="AH1259" s="57"/>
      <c r="AI1259" s="57"/>
      <c r="AJ1259" s="57"/>
      <c r="AK1259" s="57"/>
      <c r="AL1259" s="57"/>
      <c r="AM1259" s="57"/>
      <c r="AN1259" s="57"/>
      <c r="AO1259" s="57"/>
      <c r="AP1259" s="57"/>
      <c r="AQ1259" s="57"/>
      <c r="AR1259" s="57"/>
      <c r="AS1259" s="57"/>
      <c r="AT1259" s="57"/>
      <c r="AU1259" s="57"/>
      <c r="AV1259" s="57"/>
      <c r="AW1259" s="57"/>
      <c r="AX1259" s="57"/>
      <c r="AY1259" s="57"/>
      <c r="AZ1259" s="57"/>
      <c r="BA1259" s="57"/>
      <c r="BB1259" s="57"/>
      <c r="BC1259" s="57"/>
      <c r="BD1259" s="57"/>
      <c r="BE1259" s="57"/>
      <c r="BF1259" s="57"/>
      <c r="BG1259" s="57"/>
      <c r="BH1259" s="57"/>
      <c r="BI1259" s="57"/>
      <c r="BJ1259" s="57"/>
      <c r="BK1259" s="57"/>
      <c r="BL1259" s="57"/>
      <c r="BM1259" s="57"/>
      <c r="BN1259" s="57"/>
      <c r="BO1259" s="57"/>
      <c r="BP1259" s="57"/>
      <c r="BQ1259" s="57"/>
      <c r="BR1259" s="57"/>
      <c r="BS1259" s="57"/>
      <c r="BT1259" s="57"/>
      <c r="BU1259" s="57"/>
      <c r="BV1259" s="57"/>
      <c r="BW1259" s="57"/>
      <c r="BX1259" s="57"/>
      <c r="BY1259" s="57"/>
      <c r="BZ1259" s="57"/>
      <c r="CA1259" s="57"/>
      <c r="CB1259" s="57"/>
      <c r="CC1259" s="57"/>
      <c r="CD1259" s="57"/>
      <c r="CE1259" s="57"/>
      <c r="CF1259" s="57"/>
      <c r="CG1259" s="57"/>
      <c r="CH1259" s="57"/>
      <c r="CI1259" s="57"/>
      <c r="CJ1259" s="57"/>
      <c r="CK1259" s="57"/>
      <c r="CL1259" s="57"/>
      <c r="CM1259" s="57"/>
      <c r="CN1259" s="57"/>
      <c r="CO1259" s="57"/>
      <c r="CP1259" s="57"/>
      <c r="CQ1259" s="57"/>
      <c r="CR1259" s="57"/>
      <c r="CS1259" s="57"/>
      <c r="CT1259" s="57"/>
      <c r="CU1259" s="57"/>
      <c r="CV1259" s="57"/>
      <c r="CW1259" s="57"/>
      <c r="CX1259" s="57"/>
    </row>
    <row r="1260" spans="1:102" s="46" customFormat="1" ht="37.5" customHeight="1">
      <c r="A1260" s="83">
        <v>48</v>
      </c>
      <c r="B1260" s="83"/>
      <c r="C1260" s="5" t="s">
        <v>596</v>
      </c>
      <c r="D1260" s="5" t="s">
        <v>580</v>
      </c>
      <c r="E1260" s="5" t="s">
        <v>597</v>
      </c>
      <c r="F1260" s="5" t="s">
        <v>598</v>
      </c>
      <c r="G1260" s="24" t="s">
        <v>34</v>
      </c>
      <c r="H1260" s="84">
        <v>4600</v>
      </c>
      <c r="I1260" s="13"/>
      <c r="J1260" s="6"/>
      <c r="K1260" s="90"/>
      <c r="L1260" s="84"/>
      <c r="M1260" s="6"/>
      <c r="N1260" s="57"/>
      <c r="O1260" s="57"/>
      <c r="P1260" s="57"/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  <c r="AB1260" s="57"/>
      <c r="AC1260" s="57"/>
      <c r="AD1260" s="57"/>
      <c r="AE1260" s="57"/>
      <c r="AF1260" s="57"/>
      <c r="AG1260" s="57"/>
      <c r="AH1260" s="57"/>
      <c r="AI1260" s="57"/>
      <c r="AJ1260" s="57"/>
      <c r="AK1260" s="57"/>
      <c r="AL1260" s="57"/>
      <c r="AM1260" s="57"/>
      <c r="AN1260" s="57"/>
      <c r="AO1260" s="57"/>
      <c r="AP1260" s="57"/>
      <c r="AQ1260" s="57"/>
      <c r="AR1260" s="57"/>
      <c r="AS1260" s="57"/>
      <c r="AT1260" s="57"/>
      <c r="AU1260" s="57"/>
      <c r="AV1260" s="57"/>
      <c r="AW1260" s="57"/>
      <c r="AX1260" s="57"/>
      <c r="AY1260" s="57"/>
      <c r="AZ1260" s="57"/>
      <c r="BA1260" s="57"/>
      <c r="BB1260" s="57"/>
      <c r="BC1260" s="57"/>
      <c r="BD1260" s="57"/>
      <c r="BE1260" s="57"/>
      <c r="BF1260" s="57"/>
      <c r="BG1260" s="57"/>
      <c r="BH1260" s="57"/>
      <c r="BI1260" s="57"/>
      <c r="BJ1260" s="57"/>
      <c r="BK1260" s="57"/>
      <c r="BL1260" s="57"/>
      <c r="BM1260" s="57"/>
      <c r="BN1260" s="57"/>
      <c r="BO1260" s="57"/>
      <c r="BP1260" s="57"/>
      <c r="BQ1260" s="57"/>
      <c r="BR1260" s="57"/>
      <c r="BS1260" s="57"/>
      <c r="BT1260" s="57"/>
      <c r="BU1260" s="57"/>
      <c r="BV1260" s="57"/>
      <c r="BW1260" s="57"/>
      <c r="BX1260" s="57"/>
      <c r="BY1260" s="57"/>
      <c r="BZ1260" s="57"/>
      <c r="CA1260" s="57"/>
      <c r="CB1260" s="57"/>
      <c r="CC1260" s="57"/>
      <c r="CD1260" s="57"/>
      <c r="CE1260" s="57"/>
      <c r="CF1260" s="57"/>
      <c r="CG1260" s="57"/>
      <c r="CH1260" s="57"/>
      <c r="CI1260" s="57"/>
      <c r="CJ1260" s="57"/>
      <c r="CK1260" s="57"/>
      <c r="CL1260" s="57"/>
      <c r="CM1260" s="57"/>
      <c r="CN1260" s="57"/>
      <c r="CO1260" s="57"/>
      <c r="CP1260" s="57"/>
      <c r="CQ1260" s="57"/>
      <c r="CR1260" s="57"/>
      <c r="CS1260" s="57"/>
      <c r="CT1260" s="57"/>
      <c r="CU1260" s="57"/>
      <c r="CV1260" s="57"/>
      <c r="CW1260" s="57"/>
      <c r="CX1260" s="57"/>
    </row>
    <row r="1261" spans="1:102" s="46" customFormat="1" ht="37.5" customHeight="1">
      <c r="A1261" s="83"/>
      <c r="B1261" s="83"/>
      <c r="C1261" s="5"/>
      <c r="D1261" s="5"/>
      <c r="E1261" s="5"/>
      <c r="F1261" s="5"/>
      <c r="G1261" s="24"/>
      <c r="H1261" s="84"/>
      <c r="I1261" s="13"/>
      <c r="J1261" s="13"/>
      <c r="K1261" s="90"/>
      <c r="L1261" s="84"/>
      <c r="M1261" s="6"/>
      <c r="N1261" s="57"/>
      <c r="O1261" s="57"/>
      <c r="P1261" s="57"/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  <c r="AB1261" s="57"/>
      <c r="AC1261" s="57"/>
      <c r="AD1261" s="57"/>
      <c r="AE1261" s="57"/>
      <c r="AF1261" s="57"/>
      <c r="AG1261" s="57"/>
      <c r="AH1261" s="57"/>
      <c r="AI1261" s="57"/>
      <c r="AJ1261" s="57"/>
      <c r="AK1261" s="57"/>
      <c r="AL1261" s="57"/>
      <c r="AM1261" s="57"/>
      <c r="AN1261" s="57"/>
      <c r="AO1261" s="57"/>
      <c r="AP1261" s="57"/>
      <c r="AQ1261" s="57"/>
      <c r="AR1261" s="57"/>
      <c r="AS1261" s="57"/>
      <c r="AT1261" s="57"/>
      <c r="AU1261" s="57"/>
      <c r="AV1261" s="57"/>
      <c r="AW1261" s="57"/>
      <c r="AX1261" s="57"/>
      <c r="AY1261" s="57"/>
      <c r="AZ1261" s="57"/>
      <c r="BA1261" s="57"/>
      <c r="BB1261" s="57"/>
      <c r="BC1261" s="57"/>
      <c r="BD1261" s="57"/>
      <c r="BE1261" s="57"/>
      <c r="BF1261" s="57"/>
      <c r="BG1261" s="57"/>
      <c r="BH1261" s="57"/>
      <c r="BI1261" s="57"/>
      <c r="BJ1261" s="57"/>
      <c r="BK1261" s="57"/>
      <c r="BL1261" s="57"/>
      <c r="BM1261" s="57"/>
      <c r="BN1261" s="57"/>
      <c r="BO1261" s="57"/>
      <c r="BP1261" s="57"/>
      <c r="BQ1261" s="57"/>
      <c r="BR1261" s="57"/>
      <c r="BS1261" s="57"/>
      <c r="BT1261" s="57"/>
      <c r="BU1261" s="57"/>
      <c r="BV1261" s="57"/>
      <c r="BW1261" s="57"/>
      <c r="BX1261" s="57"/>
      <c r="BY1261" s="57"/>
      <c r="BZ1261" s="57"/>
      <c r="CA1261" s="57"/>
      <c r="CB1261" s="57"/>
      <c r="CC1261" s="57"/>
      <c r="CD1261" s="57"/>
      <c r="CE1261" s="57"/>
      <c r="CF1261" s="57"/>
      <c r="CG1261" s="57"/>
      <c r="CH1261" s="57"/>
      <c r="CI1261" s="57"/>
      <c r="CJ1261" s="57"/>
      <c r="CK1261" s="57"/>
      <c r="CL1261" s="57"/>
      <c r="CM1261" s="57"/>
      <c r="CN1261" s="57"/>
      <c r="CO1261" s="57"/>
      <c r="CP1261" s="57"/>
      <c r="CQ1261" s="57"/>
      <c r="CR1261" s="57"/>
      <c r="CS1261" s="57"/>
      <c r="CT1261" s="57"/>
      <c r="CU1261" s="57"/>
      <c r="CV1261" s="57"/>
      <c r="CW1261" s="57"/>
      <c r="CX1261" s="57"/>
    </row>
    <row r="1262" spans="1:102" s="46" customFormat="1" ht="37.5" customHeight="1">
      <c r="A1262" s="83"/>
      <c r="B1262" s="83"/>
      <c r="C1262" s="5"/>
      <c r="D1262" s="5"/>
      <c r="E1262" s="5"/>
      <c r="F1262" s="5"/>
      <c r="G1262" s="24"/>
      <c r="H1262" s="84"/>
      <c r="I1262" s="13"/>
      <c r="J1262" s="6"/>
      <c r="K1262" s="90"/>
      <c r="L1262" s="84"/>
      <c r="M1262" s="6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  <c r="AD1262" s="57"/>
      <c r="AE1262" s="57"/>
      <c r="AF1262" s="57"/>
      <c r="AG1262" s="57"/>
      <c r="AH1262" s="57"/>
      <c r="AI1262" s="57"/>
      <c r="AJ1262" s="57"/>
      <c r="AK1262" s="57"/>
      <c r="AL1262" s="57"/>
      <c r="AM1262" s="57"/>
      <c r="AN1262" s="57"/>
      <c r="AO1262" s="57"/>
      <c r="AP1262" s="57"/>
      <c r="AQ1262" s="57"/>
      <c r="AR1262" s="57"/>
      <c r="AS1262" s="57"/>
      <c r="AT1262" s="57"/>
      <c r="AU1262" s="57"/>
      <c r="AV1262" s="57"/>
      <c r="AW1262" s="57"/>
      <c r="AX1262" s="57"/>
      <c r="AY1262" s="57"/>
      <c r="AZ1262" s="57"/>
      <c r="BA1262" s="57"/>
      <c r="BB1262" s="57"/>
      <c r="BC1262" s="57"/>
      <c r="BD1262" s="57"/>
      <c r="BE1262" s="57"/>
      <c r="BF1262" s="57"/>
      <c r="BG1262" s="57"/>
      <c r="BH1262" s="57"/>
      <c r="BI1262" s="57"/>
      <c r="BJ1262" s="57"/>
      <c r="BK1262" s="57"/>
      <c r="BL1262" s="57"/>
      <c r="BM1262" s="57"/>
      <c r="BN1262" s="57"/>
      <c r="BO1262" s="57"/>
      <c r="BP1262" s="57"/>
      <c r="BQ1262" s="57"/>
      <c r="BR1262" s="57"/>
      <c r="BS1262" s="57"/>
      <c r="BT1262" s="57"/>
      <c r="BU1262" s="57"/>
      <c r="BV1262" s="57"/>
      <c r="BW1262" s="57"/>
      <c r="BX1262" s="57"/>
      <c r="BY1262" s="57"/>
      <c r="BZ1262" s="57"/>
      <c r="CA1262" s="57"/>
      <c r="CB1262" s="57"/>
      <c r="CC1262" s="57"/>
      <c r="CD1262" s="57"/>
      <c r="CE1262" s="57"/>
      <c r="CF1262" s="57"/>
      <c r="CG1262" s="57"/>
      <c r="CH1262" s="57"/>
      <c r="CI1262" s="57"/>
      <c r="CJ1262" s="57"/>
      <c r="CK1262" s="57"/>
      <c r="CL1262" s="57"/>
      <c r="CM1262" s="57"/>
      <c r="CN1262" s="57"/>
      <c r="CO1262" s="57"/>
      <c r="CP1262" s="57"/>
      <c r="CQ1262" s="57"/>
      <c r="CR1262" s="57"/>
      <c r="CS1262" s="57"/>
      <c r="CT1262" s="57"/>
      <c r="CU1262" s="57"/>
      <c r="CV1262" s="57"/>
      <c r="CW1262" s="57"/>
      <c r="CX1262" s="57"/>
    </row>
    <row r="1263" spans="1:102" s="46" customFormat="1" ht="37.5" customHeight="1">
      <c r="A1263" s="83"/>
      <c r="B1263" s="83"/>
      <c r="C1263" s="5"/>
      <c r="D1263" s="5"/>
      <c r="E1263" s="5"/>
      <c r="F1263" s="5"/>
      <c r="G1263" s="24"/>
      <c r="H1263" s="84"/>
      <c r="I1263" s="13"/>
      <c r="J1263" s="6"/>
      <c r="K1263" s="90"/>
      <c r="L1263" s="84"/>
      <c r="M1263" s="6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  <c r="AD1263" s="57"/>
      <c r="AE1263" s="57"/>
      <c r="AF1263" s="57"/>
      <c r="AG1263" s="57"/>
      <c r="AH1263" s="57"/>
      <c r="AI1263" s="57"/>
      <c r="AJ1263" s="57"/>
      <c r="AK1263" s="57"/>
      <c r="AL1263" s="57"/>
      <c r="AM1263" s="57"/>
      <c r="AN1263" s="57"/>
      <c r="AO1263" s="57"/>
      <c r="AP1263" s="57"/>
      <c r="AQ1263" s="57"/>
      <c r="AR1263" s="57"/>
      <c r="AS1263" s="57"/>
      <c r="AT1263" s="57"/>
      <c r="AU1263" s="57"/>
      <c r="AV1263" s="57"/>
      <c r="AW1263" s="57"/>
      <c r="AX1263" s="57"/>
      <c r="AY1263" s="57"/>
      <c r="AZ1263" s="57"/>
      <c r="BA1263" s="57"/>
      <c r="BB1263" s="57"/>
      <c r="BC1263" s="57"/>
      <c r="BD1263" s="57"/>
      <c r="BE1263" s="57"/>
      <c r="BF1263" s="57"/>
      <c r="BG1263" s="57"/>
      <c r="BH1263" s="57"/>
      <c r="BI1263" s="57"/>
      <c r="BJ1263" s="57"/>
      <c r="BK1263" s="57"/>
      <c r="BL1263" s="57"/>
      <c r="BM1263" s="57"/>
      <c r="BN1263" s="57"/>
      <c r="BO1263" s="57"/>
      <c r="BP1263" s="57"/>
      <c r="BQ1263" s="57"/>
      <c r="BR1263" s="57"/>
      <c r="BS1263" s="57"/>
      <c r="BT1263" s="57"/>
      <c r="BU1263" s="57"/>
      <c r="BV1263" s="57"/>
      <c r="BW1263" s="57"/>
      <c r="BX1263" s="57"/>
      <c r="BY1263" s="57"/>
      <c r="BZ1263" s="57"/>
      <c r="CA1263" s="57"/>
      <c r="CB1263" s="57"/>
      <c r="CC1263" s="57"/>
      <c r="CD1263" s="57"/>
      <c r="CE1263" s="57"/>
      <c r="CF1263" s="57"/>
      <c r="CG1263" s="57"/>
      <c r="CH1263" s="57"/>
      <c r="CI1263" s="57"/>
      <c r="CJ1263" s="57"/>
      <c r="CK1263" s="57"/>
      <c r="CL1263" s="57"/>
      <c r="CM1263" s="57"/>
      <c r="CN1263" s="57"/>
      <c r="CO1263" s="57"/>
      <c r="CP1263" s="57"/>
      <c r="CQ1263" s="57"/>
      <c r="CR1263" s="57"/>
      <c r="CS1263" s="57"/>
      <c r="CT1263" s="57"/>
      <c r="CU1263" s="57"/>
      <c r="CV1263" s="57"/>
      <c r="CW1263" s="57"/>
      <c r="CX1263" s="57"/>
    </row>
    <row r="1264" spans="1:102" s="6" customFormat="1" ht="39.75" customHeight="1">
      <c r="A1264" s="83"/>
      <c r="B1264" s="83"/>
      <c r="G1264" s="84"/>
      <c r="H1264" s="84"/>
      <c r="I1264" s="13"/>
      <c r="M1264" s="6" t="s">
        <v>599</v>
      </c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  <c r="AD1264" s="57"/>
      <c r="AE1264" s="57"/>
      <c r="AF1264" s="57"/>
      <c r="AG1264" s="57"/>
      <c r="AH1264" s="57"/>
      <c r="AI1264" s="57"/>
      <c r="AJ1264" s="57"/>
      <c r="AK1264" s="57"/>
      <c r="AL1264" s="57"/>
      <c r="AM1264" s="57"/>
      <c r="AN1264" s="57"/>
      <c r="AO1264" s="57"/>
      <c r="AP1264" s="57"/>
      <c r="AQ1264" s="57"/>
      <c r="AR1264" s="57"/>
      <c r="AS1264" s="57"/>
      <c r="AT1264" s="57"/>
      <c r="AU1264" s="57"/>
      <c r="AV1264" s="57"/>
      <c r="AW1264" s="57"/>
      <c r="AX1264" s="57"/>
      <c r="AY1264" s="57"/>
      <c r="AZ1264" s="57"/>
      <c r="BA1264" s="57"/>
      <c r="BB1264" s="57"/>
      <c r="BC1264" s="57"/>
      <c r="BD1264" s="57"/>
      <c r="BE1264" s="57"/>
      <c r="BF1264" s="57"/>
      <c r="BG1264" s="57"/>
      <c r="BH1264" s="57"/>
      <c r="BI1264" s="57"/>
      <c r="BJ1264" s="57"/>
      <c r="BK1264" s="57"/>
      <c r="BL1264" s="57"/>
      <c r="BM1264" s="57"/>
      <c r="BN1264" s="57"/>
      <c r="BO1264" s="57"/>
      <c r="BP1264" s="57"/>
      <c r="BQ1264" s="57"/>
      <c r="BR1264" s="57"/>
      <c r="BS1264" s="57"/>
      <c r="BT1264" s="57"/>
      <c r="BU1264" s="57"/>
      <c r="BV1264" s="57"/>
      <c r="BW1264" s="57"/>
      <c r="BX1264" s="57"/>
      <c r="BY1264" s="57"/>
      <c r="BZ1264" s="57"/>
      <c r="CA1264" s="57"/>
      <c r="CB1264" s="57"/>
      <c r="CC1264" s="57"/>
      <c r="CD1264" s="57"/>
      <c r="CE1264" s="57"/>
      <c r="CF1264" s="57"/>
      <c r="CG1264" s="57"/>
      <c r="CH1264" s="57"/>
      <c r="CI1264" s="57"/>
      <c r="CJ1264" s="57"/>
      <c r="CK1264" s="57"/>
      <c r="CL1264" s="57"/>
      <c r="CM1264" s="57"/>
      <c r="CN1264" s="57"/>
      <c r="CO1264" s="57"/>
      <c r="CP1264" s="57"/>
      <c r="CQ1264" s="57"/>
      <c r="CR1264" s="57"/>
      <c r="CS1264" s="57"/>
      <c r="CT1264" s="57"/>
      <c r="CU1264" s="57"/>
      <c r="CV1264" s="57"/>
      <c r="CW1264" s="57"/>
      <c r="CX1264" s="57"/>
    </row>
    <row r="1265" spans="1:102" s="6" customFormat="1" ht="39.75" customHeight="1">
      <c r="A1265" s="83">
        <v>1</v>
      </c>
      <c r="B1265" s="83"/>
      <c r="C1265" s="5" t="s">
        <v>236</v>
      </c>
      <c r="D1265" s="6" t="s">
        <v>600</v>
      </c>
      <c r="E1265" s="6" t="s">
        <v>601</v>
      </c>
      <c r="F1265" s="6" t="s">
        <v>602</v>
      </c>
      <c r="G1265" s="84" t="s">
        <v>34</v>
      </c>
      <c r="H1265" s="98">
        <v>27000</v>
      </c>
      <c r="I1265" s="89"/>
      <c r="J1265" s="10"/>
      <c r="K1265" s="6" t="s">
        <v>361</v>
      </c>
      <c r="L1265" s="6" t="s">
        <v>603</v>
      </c>
      <c r="M1265" s="10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  <c r="AD1265" s="57"/>
      <c r="AE1265" s="57"/>
      <c r="AF1265" s="57"/>
      <c r="AG1265" s="57"/>
      <c r="AH1265" s="57"/>
      <c r="AI1265" s="57"/>
      <c r="AJ1265" s="57"/>
      <c r="AK1265" s="57"/>
      <c r="AL1265" s="57"/>
      <c r="AM1265" s="57"/>
      <c r="AN1265" s="57"/>
      <c r="AO1265" s="57"/>
      <c r="AP1265" s="57"/>
      <c r="AQ1265" s="57"/>
      <c r="AR1265" s="57"/>
      <c r="AS1265" s="57"/>
      <c r="AT1265" s="57"/>
      <c r="AU1265" s="57"/>
      <c r="AV1265" s="57"/>
      <c r="AW1265" s="57"/>
      <c r="AX1265" s="57"/>
      <c r="AY1265" s="57"/>
      <c r="AZ1265" s="57"/>
      <c r="BA1265" s="57"/>
      <c r="BB1265" s="57"/>
      <c r="BC1265" s="57"/>
      <c r="BD1265" s="57"/>
      <c r="BE1265" s="57"/>
      <c r="BF1265" s="57"/>
      <c r="BG1265" s="57"/>
      <c r="BH1265" s="57"/>
      <c r="BI1265" s="57"/>
      <c r="BJ1265" s="57"/>
      <c r="BK1265" s="57"/>
      <c r="BL1265" s="57"/>
      <c r="BM1265" s="57"/>
      <c r="BN1265" s="57"/>
      <c r="BO1265" s="57"/>
      <c r="BP1265" s="57"/>
      <c r="BQ1265" s="57"/>
      <c r="BR1265" s="57"/>
      <c r="BS1265" s="57"/>
      <c r="BT1265" s="57"/>
      <c r="BU1265" s="57"/>
      <c r="BV1265" s="57"/>
      <c r="BW1265" s="57"/>
      <c r="BX1265" s="57"/>
      <c r="BY1265" s="57"/>
      <c r="BZ1265" s="57"/>
      <c r="CA1265" s="57"/>
      <c r="CB1265" s="57"/>
      <c r="CC1265" s="57"/>
      <c r="CD1265" s="57"/>
      <c r="CE1265" s="57"/>
      <c r="CF1265" s="57"/>
      <c r="CG1265" s="57"/>
      <c r="CH1265" s="57"/>
      <c r="CI1265" s="57"/>
      <c r="CJ1265" s="57"/>
      <c r="CK1265" s="57"/>
      <c r="CL1265" s="57"/>
      <c r="CM1265" s="57"/>
      <c r="CN1265" s="57"/>
      <c r="CO1265" s="57"/>
      <c r="CP1265" s="57"/>
      <c r="CQ1265" s="57"/>
      <c r="CR1265" s="57"/>
      <c r="CS1265" s="57"/>
      <c r="CT1265" s="57"/>
      <c r="CU1265" s="57"/>
      <c r="CV1265" s="57"/>
      <c r="CW1265" s="57"/>
      <c r="CX1265" s="57"/>
    </row>
    <row r="1266" spans="1:102" s="6" customFormat="1" ht="39.75" customHeight="1">
      <c r="A1266" s="83">
        <v>2</v>
      </c>
      <c r="B1266" s="83"/>
      <c r="C1266" s="5" t="s">
        <v>604</v>
      </c>
      <c r="D1266" s="6" t="s">
        <v>605</v>
      </c>
      <c r="E1266" s="6" t="s">
        <v>606</v>
      </c>
      <c r="F1266" s="6" t="s">
        <v>607</v>
      </c>
      <c r="G1266" s="84" t="s">
        <v>34</v>
      </c>
      <c r="H1266" s="23">
        <v>5200</v>
      </c>
      <c r="I1266" s="89"/>
      <c r="J1266" s="10"/>
      <c r="K1266" s="6" t="s">
        <v>361</v>
      </c>
      <c r="L1266" s="6" t="s">
        <v>608</v>
      </c>
      <c r="M1266" s="10"/>
      <c r="N1266" s="57"/>
      <c r="O1266" s="57"/>
      <c r="P1266" s="57"/>
      <c r="Q1266" s="57"/>
      <c r="R1266" s="57"/>
      <c r="S1266" s="57"/>
      <c r="T1266" s="57"/>
      <c r="U1266" s="57"/>
      <c r="V1266" s="57"/>
      <c r="W1266" s="57"/>
      <c r="X1266" s="57"/>
      <c r="Y1266" s="57"/>
      <c r="Z1266" s="57"/>
      <c r="AA1266" s="57"/>
      <c r="AB1266" s="57"/>
      <c r="AC1266" s="57"/>
      <c r="AD1266" s="57"/>
      <c r="AE1266" s="57"/>
      <c r="AF1266" s="57"/>
      <c r="AG1266" s="57"/>
      <c r="AH1266" s="57"/>
      <c r="AI1266" s="57"/>
      <c r="AJ1266" s="57"/>
      <c r="AK1266" s="57"/>
      <c r="AL1266" s="57"/>
      <c r="AM1266" s="57"/>
      <c r="AN1266" s="57"/>
      <c r="AO1266" s="57"/>
      <c r="AP1266" s="57"/>
      <c r="AQ1266" s="57"/>
      <c r="AR1266" s="57"/>
      <c r="AS1266" s="57"/>
      <c r="AT1266" s="57"/>
      <c r="AU1266" s="57"/>
      <c r="AV1266" s="57"/>
      <c r="AW1266" s="57"/>
      <c r="AX1266" s="57"/>
      <c r="AY1266" s="57"/>
      <c r="AZ1266" s="57"/>
      <c r="BA1266" s="57"/>
      <c r="BB1266" s="57"/>
      <c r="BC1266" s="57"/>
      <c r="BD1266" s="57"/>
      <c r="BE1266" s="57"/>
      <c r="BF1266" s="57"/>
      <c r="BG1266" s="57"/>
      <c r="BH1266" s="57"/>
      <c r="BI1266" s="57"/>
      <c r="BJ1266" s="57"/>
      <c r="BK1266" s="57"/>
      <c r="BL1266" s="57"/>
      <c r="BM1266" s="57"/>
      <c r="BN1266" s="57"/>
      <c r="BO1266" s="57"/>
      <c r="BP1266" s="57"/>
      <c r="BQ1266" s="57"/>
      <c r="BR1266" s="57"/>
      <c r="BS1266" s="57"/>
      <c r="BT1266" s="57"/>
      <c r="BU1266" s="57"/>
      <c r="BV1266" s="57"/>
      <c r="BW1266" s="57"/>
      <c r="BX1266" s="57"/>
      <c r="BY1266" s="57"/>
      <c r="BZ1266" s="57"/>
      <c r="CA1266" s="57"/>
      <c r="CB1266" s="57"/>
      <c r="CC1266" s="57"/>
      <c r="CD1266" s="57"/>
      <c r="CE1266" s="57"/>
      <c r="CF1266" s="57"/>
      <c r="CG1266" s="57"/>
      <c r="CH1266" s="57"/>
      <c r="CI1266" s="57"/>
      <c r="CJ1266" s="57"/>
      <c r="CK1266" s="57"/>
      <c r="CL1266" s="57"/>
      <c r="CM1266" s="57"/>
      <c r="CN1266" s="57"/>
      <c r="CO1266" s="57"/>
      <c r="CP1266" s="57"/>
      <c r="CQ1266" s="57"/>
      <c r="CR1266" s="57"/>
      <c r="CS1266" s="57"/>
      <c r="CT1266" s="57"/>
      <c r="CU1266" s="57"/>
      <c r="CV1266" s="57"/>
      <c r="CW1266" s="57"/>
      <c r="CX1266" s="57"/>
    </row>
    <row r="1267" spans="1:102" s="6" customFormat="1" ht="38.25" customHeight="1">
      <c r="A1267" s="83">
        <v>3</v>
      </c>
      <c r="B1267" s="83"/>
      <c r="C1267" s="5" t="s">
        <v>609</v>
      </c>
      <c r="D1267" s="6" t="s">
        <v>600</v>
      </c>
      <c r="E1267" s="6" t="s">
        <v>610</v>
      </c>
      <c r="F1267" s="6" t="s">
        <v>611</v>
      </c>
      <c r="G1267" s="84" t="s">
        <v>34</v>
      </c>
      <c r="H1267" s="84">
        <v>5000</v>
      </c>
      <c r="I1267" s="89"/>
      <c r="J1267" s="10"/>
      <c r="K1267" s="6" t="s">
        <v>361</v>
      </c>
      <c r="L1267" s="6" t="s">
        <v>612</v>
      </c>
      <c r="M1267" s="10"/>
      <c r="N1267" s="57"/>
      <c r="O1267" s="57"/>
      <c r="P1267" s="57"/>
      <c r="Q1267" s="57"/>
      <c r="R1267" s="57"/>
      <c r="S1267" s="57"/>
      <c r="T1267" s="57"/>
      <c r="U1267" s="57"/>
      <c r="V1267" s="57"/>
      <c r="W1267" s="57"/>
      <c r="X1267" s="57"/>
      <c r="Y1267" s="57"/>
      <c r="Z1267" s="57"/>
      <c r="AA1267" s="57"/>
      <c r="AB1267" s="57"/>
      <c r="AC1267" s="57"/>
      <c r="AD1267" s="57"/>
      <c r="AE1267" s="57"/>
      <c r="AF1267" s="57"/>
      <c r="AG1267" s="57"/>
      <c r="AH1267" s="57"/>
      <c r="AI1267" s="57"/>
      <c r="AJ1267" s="57"/>
      <c r="AK1267" s="57"/>
      <c r="AL1267" s="57"/>
      <c r="AM1267" s="57"/>
      <c r="AN1267" s="57"/>
      <c r="AO1267" s="57"/>
      <c r="AP1267" s="57"/>
      <c r="AQ1267" s="57"/>
      <c r="AR1267" s="57"/>
      <c r="AS1267" s="57"/>
      <c r="AT1267" s="57"/>
      <c r="AU1267" s="57"/>
      <c r="AV1267" s="57"/>
      <c r="AW1267" s="57"/>
      <c r="AX1267" s="57"/>
      <c r="AY1267" s="57"/>
      <c r="AZ1267" s="57"/>
      <c r="BA1267" s="57"/>
      <c r="BB1267" s="57"/>
      <c r="BC1267" s="57"/>
      <c r="BD1267" s="57"/>
      <c r="BE1267" s="57"/>
      <c r="BF1267" s="57"/>
      <c r="BG1267" s="57"/>
      <c r="BH1267" s="57"/>
      <c r="BI1267" s="57"/>
      <c r="BJ1267" s="57"/>
      <c r="BK1267" s="57"/>
      <c r="BL1267" s="57"/>
      <c r="BM1267" s="57"/>
      <c r="BN1267" s="57"/>
      <c r="BO1267" s="57"/>
      <c r="BP1267" s="57"/>
      <c r="BQ1267" s="57"/>
      <c r="BR1267" s="57"/>
      <c r="BS1267" s="57"/>
      <c r="BT1267" s="57"/>
      <c r="BU1267" s="57"/>
      <c r="BV1267" s="57"/>
      <c r="BW1267" s="57"/>
      <c r="BX1267" s="57"/>
      <c r="BY1267" s="57"/>
      <c r="BZ1267" s="57"/>
      <c r="CA1267" s="57"/>
      <c r="CB1267" s="57"/>
      <c r="CC1267" s="57"/>
      <c r="CD1267" s="57"/>
      <c r="CE1267" s="57"/>
      <c r="CF1267" s="57"/>
      <c r="CG1267" s="57"/>
      <c r="CH1267" s="57"/>
      <c r="CI1267" s="57"/>
      <c r="CJ1267" s="57"/>
      <c r="CK1267" s="57"/>
      <c r="CL1267" s="57"/>
      <c r="CM1267" s="57"/>
      <c r="CN1267" s="57"/>
      <c r="CO1267" s="57"/>
      <c r="CP1267" s="57"/>
      <c r="CQ1267" s="57"/>
      <c r="CR1267" s="57"/>
      <c r="CS1267" s="57"/>
      <c r="CT1267" s="57"/>
      <c r="CU1267" s="57"/>
      <c r="CV1267" s="57"/>
      <c r="CW1267" s="57"/>
      <c r="CX1267" s="57"/>
    </row>
    <row r="1268" spans="1:102" s="6" customFormat="1" ht="39.75" customHeight="1">
      <c r="A1268" s="83">
        <v>4</v>
      </c>
      <c r="B1268" s="83"/>
      <c r="C1268" s="5" t="s">
        <v>613</v>
      </c>
      <c r="D1268" s="6" t="s">
        <v>605</v>
      </c>
      <c r="E1268" s="6" t="s">
        <v>614</v>
      </c>
      <c r="F1268" s="6" t="s">
        <v>615</v>
      </c>
      <c r="G1268" s="84" t="s">
        <v>34</v>
      </c>
      <c r="H1268" s="98">
        <v>4020</v>
      </c>
      <c r="I1268" s="89"/>
      <c r="J1268" s="10"/>
      <c r="K1268" s="5" t="s">
        <v>361</v>
      </c>
      <c r="L1268" s="6" t="s">
        <v>616</v>
      </c>
      <c r="M1268" s="10"/>
      <c r="N1268" s="57"/>
      <c r="O1268" s="57"/>
      <c r="P1268" s="57"/>
      <c r="Q1268" s="57"/>
      <c r="R1268" s="57"/>
      <c r="S1268" s="57"/>
      <c r="T1268" s="57"/>
      <c r="U1268" s="57"/>
      <c r="V1268" s="57"/>
      <c r="W1268" s="57"/>
      <c r="X1268" s="57"/>
      <c r="Y1268" s="57"/>
      <c r="Z1268" s="57"/>
      <c r="AA1268" s="57"/>
      <c r="AB1268" s="57"/>
      <c r="AC1268" s="57"/>
      <c r="AD1268" s="57"/>
      <c r="AE1268" s="57"/>
      <c r="AF1268" s="57"/>
      <c r="AG1268" s="57"/>
      <c r="AH1268" s="57"/>
      <c r="AI1268" s="57"/>
      <c r="AJ1268" s="57"/>
      <c r="AK1268" s="57"/>
      <c r="AL1268" s="57"/>
      <c r="AM1268" s="57"/>
      <c r="AN1268" s="57"/>
      <c r="AO1268" s="57"/>
      <c r="AP1268" s="57"/>
      <c r="AQ1268" s="57"/>
      <c r="AR1268" s="57"/>
      <c r="AS1268" s="57"/>
      <c r="AT1268" s="57"/>
      <c r="AU1268" s="57"/>
      <c r="AV1268" s="57"/>
      <c r="AW1268" s="57"/>
      <c r="AX1268" s="57"/>
      <c r="AY1268" s="57"/>
      <c r="AZ1268" s="57"/>
      <c r="BA1268" s="57"/>
      <c r="BB1268" s="57"/>
      <c r="BC1268" s="57"/>
      <c r="BD1268" s="57"/>
      <c r="BE1268" s="57"/>
      <c r="BF1268" s="57"/>
      <c r="BG1268" s="57"/>
      <c r="BH1268" s="57"/>
      <c r="BI1268" s="57"/>
      <c r="BJ1268" s="57"/>
      <c r="BK1268" s="57"/>
      <c r="BL1268" s="57"/>
      <c r="BM1268" s="57"/>
      <c r="BN1268" s="57"/>
      <c r="BO1268" s="57"/>
      <c r="BP1268" s="57"/>
      <c r="BQ1268" s="57"/>
      <c r="BR1268" s="57"/>
      <c r="BS1268" s="57"/>
      <c r="BT1268" s="57"/>
      <c r="BU1268" s="57"/>
      <c r="BV1268" s="57"/>
      <c r="BW1268" s="57"/>
      <c r="BX1268" s="57"/>
      <c r="BY1268" s="57"/>
      <c r="BZ1268" s="57"/>
      <c r="CA1268" s="57"/>
      <c r="CB1268" s="57"/>
      <c r="CC1268" s="57"/>
      <c r="CD1268" s="57"/>
      <c r="CE1268" s="57"/>
      <c r="CF1268" s="57"/>
      <c r="CG1268" s="57"/>
      <c r="CH1268" s="57"/>
      <c r="CI1268" s="57"/>
      <c r="CJ1268" s="57"/>
      <c r="CK1268" s="57"/>
      <c r="CL1268" s="57"/>
      <c r="CM1268" s="57"/>
      <c r="CN1268" s="57"/>
      <c r="CO1268" s="57"/>
      <c r="CP1268" s="57"/>
      <c r="CQ1268" s="57"/>
      <c r="CR1268" s="57"/>
      <c r="CS1268" s="57"/>
      <c r="CT1268" s="57"/>
      <c r="CU1268" s="57"/>
      <c r="CV1268" s="57"/>
      <c r="CW1268" s="57"/>
      <c r="CX1268" s="57"/>
    </row>
    <row r="1269" spans="1:102" s="6" customFormat="1" ht="39.75" customHeight="1">
      <c r="A1269" s="83">
        <v>5</v>
      </c>
      <c r="B1269" s="83"/>
      <c r="C1269" s="5" t="s">
        <v>617</v>
      </c>
      <c r="D1269" s="6" t="s">
        <v>605</v>
      </c>
      <c r="E1269" s="6" t="s">
        <v>618</v>
      </c>
      <c r="F1269" s="6" t="s">
        <v>619</v>
      </c>
      <c r="G1269" s="84" t="s">
        <v>34</v>
      </c>
      <c r="H1269" s="23">
        <v>4000</v>
      </c>
      <c r="I1269" s="89"/>
      <c r="J1269" s="10"/>
      <c r="K1269" s="6" t="s">
        <v>361</v>
      </c>
      <c r="L1269" s="6" t="s">
        <v>620</v>
      </c>
      <c r="M1269" s="10"/>
      <c r="N1269" s="57"/>
      <c r="O1269" s="57"/>
      <c r="P1269" s="57"/>
      <c r="Q1269" s="57"/>
      <c r="R1269" s="57"/>
      <c r="S1269" s="57"/>
      <c r="T1269" s="57"/>
      <c r="U1269" s="57"/>
      <c r="V1269" s="57"/>
      <c r="W1269" s="57"/>
      <c r="X1269" s="57"/>
      <c r="Y1269" s="57"/>
      <c r="Z1269" s="57"/>
      <c r="AA1269" s="57"/>
      <c r="AB1269" s="57"/>
      <c r="AC1269" s="57"/>
      <c r="AD1269" s="57"/>
      <c r="AE1269" s="57"/>
      <c r="AF1269" s="57"/>
      <c r="AG1269" s="57"/>
      <c r="AH1269" s="57"/>
      <c r="AI1269" s="57"/>
      <c r="AJ1269" s="57"/>
      <c r="AK1269" s="57"/>
      <c r="AL1269" s="57"/>
      <c r="AM1269" s="57"/>
      <c r="AN1269" s="57"/>
      <c r="AO1269" s="57"/>
      <c r="AP1269" s="57"/>
      <c r="AQ1269" s="57"/>
      <c r="AR1269" s="57"/>
      <c r="AS1269" s="57"/>
      <c r="AT1269" s="57"/>
      <c r="AU1269" s="57"/>
      <c r="AV1269" s="57"/>
      <c r="AW1269" s="57"/>
      <c r="AX1269" s="57"/>
      <c r="AY1269" s="57"/>
      <c r="AZ1269" s="57"/>
      <c r="BA1269" s="57"/>
      <c r="BB1269" s="57"/>
      <c r="BC1269" s="57"/>
      <c r="BD1269" s="57"/>
      <c r="BE1269" s="57"/>
      <c r="BF1269" s="57"/>
      <c r="BG1269" s="57"/>
      <c r="BH1269" s="57"/>
      <c r="BI1269" s="57"/>
      <c r="BJ1269" s="57"/>
      <c r="BK1269" s="57"/>
      <c r="BL1269" s="57"/>
      <c r="BM1269" s="57"/>
      <c r="BN1269" s="57"/>
      <c r="BO1269" s="57"/>
      <c r="BP1269" s="57"/>
      <c r="BQ1269" s="57"/>
      <c r="BR1269" s="57"/>
      <c r="BS1269" s="57"/>
      <c r="BT1269" s="57"/>
      <c r="BU1269" s="57"/>
      <c r="BV1269" s="57"/>
      <c r="BW1269" s="57"/>
      <c r="BX1269" s="57"/>
      <c r="BY1269" s="57"/>
      <c r="BZ1269" s="57"/>
      <c r="CA1269" s="57"/>
      <c r="CB1269" s="57"/>
      <c r="CC1269" s="57"/>
      <c r="CD1269" s="57"/>
      <c r="CE1269" s="57"/>
      <c r="CF1269" s="57"/>
      <c r="CG1269" s="57"/>
      <c r="CH1269" s="57"/>
      <c r="CI1269" s="57"/>
      <c r="CJ1269" s="57"/>
      <c r="CK1269" s="57"/>
      <c r="CL1269" s="57"/>
      <c r="CM1269" s="57"/>
      <c r="CN1269" s="57"/>
      <c r="CO1269" s="57"/>
      <c r="CP1269" s="57"/>
      <c r="CQ1269" s="57"/>
      <c r="CR1269" s="57"/>
      <c r="CS1269" s="57"/>
      <c r="CT1269" s="57"/>
      <c r="CU1269" s="57"/>
      <c r="CV1269" s="57"/>
      <c r="CW1269" s="57"/>
      <c r="CX1269" s="57"/>
    </row>
    <row r="1270" spans="1:102" s="6" customFormat="1" ht="39.75" customHeight="1">
      <c r="A1270" s="83">
        <v>6</v>
      </c>
      <c r="B1270" s="83"/>
      <c r="C1270" s="5" t="s">
        <v>621</v>
      </c>
      <c r="D1270" s="5" t="s">
        <v>605</v>
      </c>
      <c r="E1270" s="6" t="s">
        <v>622</v>
      </c>
      <c r="F1270" s="6" t="s">
        <v>623</v>
      </c>
      <c r="G1270" s="84" t="s">
        <v>34</v>
      </c>
      <c r="H1270" s="23">
        <v>553</v>
      </c>
      <c r="I1270" s="13"/>
      <c r="K1270" s="6" t="s">
        <v>624</v>
      </c>
      <c r="L1270" s="6" t="s">
        <v>625</v>
      </c>
      <c r="N1270" s="57"/>
      <c r="O1270" s="57"/>
      <c r="P1270" s="57"/>
      <c r="Q1270" s="57"/>
      <c r="R1270" s="57"/>
      <c r="S1270" s="57"/>
      <c r="T1270" s="57"/>
      <c r="U1270" s="57"/>
      <c r="V1270" s="57"/>
      <c r="W1270" s="57"/>
      <c r="X1270" s="57"/>
      <c r="Y1270" s="57"/>
      <c r="Z1270" s="57"/>
      <c r="AA1270" s="57"/>
      <c r="AB1270" s="57"/>
      <c r="AC1270" s="57"/>
      <c r="AD1270" s="57"/>
      <c r="AE1270" s="57"/>
      <c r="AF1270" s="57"/>
      <c r="AG1270" s="57"/>
      <c r="AH1270" s="57"/>
      <c r="AI1270" s="57"/>
      <c r="AJ1270" s="57"/>
      <c r="AK1270" s="57"/>
      <c r="AL1270" s="57"/>
      <c r="AM1270" s="57"/>
      <c r="AN1270" s="57"/>
      <c r="AO1270" s="57"/>
      <c r="AP1270" s="57"/>
      <c r="AQ1270" s="57"/>
      <c r="AR1270" s="57"/>
      <c r="AS1270" s="57"/>
      <c r="AT1270" s="57"/>
      <c r="AU1270" s="57"/>
      <c r="AV1270" s="57"/>
      <c r="AW1270" s="57"/>
      <c r="AX1270" s="57"/>
      <c r="AY1270" s="57"/>
      <c r="AZ1270" s="57"/>
      <c r="BA1270" s="57"/>
      <c r="BB1270" s="57"/>
      <c r="BC1270" s="57"/>
      <c r="BD1270" s="57"/>
      <c r="BE1270" s="57"/>
      <c r="BF1270" s="57"/>
      <c r="BG1270" s="57"/>
      <c r="BH1270" s="57"/>
      <c r="BI1270" s="57"/>
      <c r="BJ1270" s="57"/>
      <c r="BK1270" s="57"/>
      <c r="BL1270" s="57"/>
      <c r="BM1270" s="57"/>
      <c r="BN1270" s="57"/>
      <c r="BO1270" s="57"/>
      <c r="BP1270" s="57"/>
      <c r="BQ1270" s="57"/>
      <c r="BR1270" s="57"/>
      <c r="BS1270" s="57"/>
      <c r="BT1270" s="57"/>
      <c r="BU1270" s="57"/>
      <c r="BV1270" s="57"/>
      <c r="BW1270" s="57"/>
      <c r="BX1270" s="57"/>
      <c r="BY1270" s="57"/>
      <c r="BZ1270" s="57"/>
      <c r="CA1270" s="57"/>
      <c r="CB1270" s="57"/>
      <c r="CC1270" s="57"/>
      <c r="CD1270" s="57"/>
      <c r="CE1270" s="57"/>
      <c r="CF1270" s="57"/>
      <c r="CG1270" s="57"/>
      <c r="CH1270" s="57"/>
      <c r="CI1270" s="57"/>
      <c r="CJ1270" s="57"/>
      <c r="CK1270" s="57"/>
      <c r="CL1270" s="57"/>
      <c r="CM1270" s="57"/>
      <c r="CN1270" s="57"/>
      <c r="CO1270" s="57"/>
      <c r="CP1270" s="57"/>
      <c r="CQ1270" s="57"/>
      <c r="CR1270" s="57"/>
      <c r="CS1270" s="57"/>
      <c r="CT1270" s="57"/>
      <c r="CU1270" s="57"/>
      <c r="CV1270" s="57"/>
      <c r="CW1270" s="57"/>
      <c r="CX1270" s="57"/>
    </row>
    <row r="1271" spans="1:102" s="6" customFormat="1" ht="39.75" customHeight="1">
      <c r="A1271" s="83">
        <v>7</v>
      </c>
      <c r="B1271" s="83"/>
      <c r="C1271" s="5" t="s">
        <v>626</v>
      </c>
      <c r="D1271" s="5" t="s">
        <v>600</v>
      </c>
      <c r="E1271" s="5" t="s">
        <v>627</v>
      </c>
      <c r="F1271" s="5" t="s">
        <v>628</v>
      </c>
      <c r="G1271" s="84" t="s">
        <v>34</v>
      </c>
      <c r="H1271" s="84">
        <v>10000</v>
      </c>
      <c r="I1271" s="13"/>
      <c r="K1271" s="6" t="s">
        <v>629</v>
      </c>
      <c r="L1271" s="5" t="s">
        <v>630</v>
      </c>
      <c r="N1271" s="57"/>
      <c r="O1271" s="57"/>
      <c r="P1271" s="57"/>
      <c r="Q1271" s="57"/>
      <c r="R1271" s="57"/>
      <c r="S1271" s="57"/>
      <c r="T1271" s="57"/>
      <c r="U1271" s="57"/>
      <c r="V1271" s="57"/>
      <c r="W1271" s="57"/>
      <c r="X1271" s="57"/>
      <c r="Y1271" s="57"/>
      <c r="Z1271" s="57"/>
      <c r="AA1271" s="57"/>
      <c r="AB1271" s="57"/>
      <c r="AC1271" s="57"/>
      <c r="AD1271" s="57"/>
      <c r="AE1271" s="57"/>
      <c r="AF1271" s="57"/>
      <c r="AG1271" s="57"/>
      <c r="AH1271" s="57"/>
      <c r="AI1271" s="57"/>
      <c r="AJ1271" s="57"/>
      <c r="AK1271" s="57"/>
      <c r="AL1271" s="57"/>
      <c r="AM1271" s="57"/>
      <c r="AN1271" s="57"/>
      <c r="AO1271" s="57"/>
      <c r="AP1271" s="57"/>
      <c r="AQ1271" s="57"/>
      <c r="AR1271" s="57"/>
      <c r="AS1271" s="57"/>
      <c r="AT1271" s="57"/>
      <c r="AU1271" s="57"/>
      <c r="AV1271" s="57"/>
      <c r="AW1271" s="57"/>
      <c r="AX1271" s="57"/>
      <c r="AY1271" s="57"/>
      <c r="AZ1271" s="57"/>
      <c r="BA1271" s="57"/>
      <c r="BB1271" s="57"/>
      <c r="BC1271" s="57"/>
      <c r="BD1271" s="57"/>
      <c r="BE1271" s="57"/>
      <c r="BF1271" s="57"/>
      <c r="BG1271" s="57"/>
      <c r="BH1271" s="57"/>
      <c r="BI1271" s="57"/>
      <c r="BJ1271" s="57"/>
      <c r="BK1271" s="57"/>
      <c r="BL1271" s="57"/>
      <c r="BM1271" s="57"/>
      <c r="BN1271" s="57"/>
      <c r="BO1271" s="57"/>
      <c r="BP1271" s="57"/>
      <c r="BQ1271" s="57"/>
      <c r="BR1271" s="57"/>
      <c r="BS1271" s="57"/>
      <c r="BT1271" s="57"/>
      <c r="BU1271" s="57"/>
      <c r="BV1271" s="57"/>
      <c r="BW1271" s="57"/>
      <c r="BX1271" s="57"/>
      <c r="BY1271" s="57"/>
      <c r="BZ1271" s="57"/>
      <c r="CA1271" s="57"/>
      <c r="CB1271" s="57"/>
      <c r="CC1271" s="57"/>
      <c r="CD1271" s="57"/>
      <c r="CE1271" s="57"/>
      <c r="CF1271" s="57"/>
      <c r="CG1271" s="57"/>
      <c r="CH1271" s="57"/>
      <c r="CI1271" s="57"/>
      <c r="CJ1271" s="57"/>
      <c r="CK1271" s="57"/>
      <c r="CL1271" s="57"/>
      <c r="CM1271" s="57"/>
      <c r="CN1271" s="57"/>
      <c r="CO1271" s="57"/>
      <c r="CP1271" s="57"/>
      <c r="CQ1271" s="57"/>
      <c r="CR1271" s="57"/>
      <c r="CS1271" s="57"/>
      <c r="CT1271" s="57"/>
      <c r="CU1271" s="57"/>
      <c r="CV1271" s="57"/>
      <c r="CW1271" s="57"/>
      <c r="CX1271" s="57"/>
    </row>
    <row r="1272" spans="1:102" s="6" customFormat="1" ht="39.75" customHeight="1">
      <c r="A1272" s="83">
        <v>8</v>
      </c>
      <c r="B1272" s="83"/>
      <c r="C1272" s="5" t="s">
        <v>631</v>
      </c>
      <c r="D1272" s="5" t="s">
        <v>632</v>
      </c>
      <c r="E1272" s="5" t="s">
        <v>633</v>
      </c>
      <c r="F1272" s="5" t="s">
        <v>634</v>
      </c>
      <c r="G1272" s="84" t="s">
        <v>34</v>
      </c>
      <c r="H1272" s="84">
        <v>5211</v>
      </c>
      <c r="I1272" s="13"/>
      <c r="K1272" s="6" t="s">
        <v>61</v>
      </c>
      <c r="L1272" s="5" t="s">
        <v>635</v>
      </c>
      <c r="N1272" s="57"/>
      <c r="O1272" s="57"/>
      <c r="P1272" s="57"/>
      <c r="Q1272" s="57"/>
      <c r="R1272" s="57"/>
      <c r="S1272" s="57"/>
      <c r="T1272" s="57"/>
      <c r="U1272" s="57"/>
      <c r="V1272" s="57"/>
      <c r="W1272" s="57"/>
      <c r="X1272" s="57"/>
      <c r="Y1272" s="57"/>
      <c r="Z1272" s="57"/>
      <c r="AA1272" s="57"/>
      <c r="AB1272" s="57"/>
      <c r="AC1272" s="57"/>
      <c r="AD1272" s="57"/>
      <c r="AE1272" s="57"/>
      <c r="AF1272" s="57"/>
      <c r="AG1272" s="57"/>
      <c r="AH1272" s="57"/>
      <c r="AI1272" s="57"/>
      <c r="AJ1272" s="57"/>
      <c r="AK1272" s="57"/>
      <c r="AL1272" s="57"/>
      <c r="AM1272" s="57"/>
      <c r="AN1272" s="57"/>
      <c r="AO1272" s="57"/>
      <c r="AP1272" s="57"/>
      <c r="AQ1272" s="57"/>
      <c r="AR1272" s="57"/>
      <c r="AS1272" s="57"/>
      <c r="AT1272" s="57"/>
      <c r="AU1272" s="57"/>
      <c r="AV1272" s="57"/>
      <c r="AW1272" s="57"/>
      <c r="AX1272" s="57"/>
      <c r="AY1272" s="57"/>
      <c r="AZ1272" s="57"/>
      <c r="BA1272" s="57"/>
      <c r="BB1272" s="57"/>
      <c r="BC1272" s="57"/>
      <c r="BD1272" s="57"/>
      <c r="BE1272" s="57"/>
      <c r="BF1272" s="57"/>
      <c r="BG1272" s="57"/>
      <c r="BH1272" s="57"/>
      <c r="BI1272" s="57"/>
      <c r="BJ1272" s="57"/>
      <c r="BK1272" s="57"/>
      <c r="BL1272" s="57"/>
      <c r="BM1272" s="57"/>
      <c r="BN1272" s="57"/>
      <c r="BO1272" s="57"/>
      <c r="BP1272" s="57"/>
      <c r="BQ1272" s="57"/>
      <c r="BR1272" s="57"/>
      <c r="BS1272" s="57"/>
      <c r="BT1272" s="57"/>
      <c r="BU1272" s="57"/>
      <c r="BV1272" s="57"/>
      <c r="BW1272" s="57"/>
      <c r="BX1272" s="57"/>
      <c r="BY1272" s="57"/>
      <c r="BZ1272" s="57"/>
      <c r="CA1272" s="57"/>
      <c r="CB1272" s="57"/>
      <c r="CC1272" s="57"/>
      <c r="CD1272" s="57"/>
      <c r="CE1272" s="57"/>
      <c r="CF1272" s="57"/>
      <c r="CG1272" s="57"/>
      <c r="CH1272" s="57"/>
      <c r="CI1272" s="57"/>
      <c r="CJ1272" s="57"/>
      <c r="CK1272" s="57"/>
      <c r="CL1272" s="57"/>
      <c r="CM1272" s="57"/>
      <c r="CN1272" s="57"/>
      <c r="CO1272" s="57"/>
      <c r="CP1272" s="57"/>
      <c r="CQ1272" s="57"/>
      <c r="CR1272" s="57"/>
      <c r="CS1272" s="57"/>
      <c r="CT1272" s="57"/>
      <c r="CU1272" s="57"/>
      <c r="CV1272" s="57"/>
      <c r="CW1272" s="57"/>
      <c r="CX1272" s="57"/>
    </row>
    <row r="1273" spans="1:102" s="6" customFormat="1" ht="39.75" customHeight="1">
      <c r="A1273" s="83">
        <v>9</v>
      </c>
      <c r="B1273" s="83"/>
      <c r="C1273" s="5" t="s">
        <v>636</v>
      </c>
      <c r="D1273" s="5" t="s">
        <v>637</v>
      </c>
      <c r="E1273" s="4" t="s">
        <v>638</v>
      </c>
      <c r="F1273" s="92" t="s">
        <v>639</v>
      </c>
      <c r="G1273" s="92" t="s">
        <v>243</v>
      </c>
      <c r="H1273" s="84"/>
      <c r="I1273" s="89">
        <v>7500</v>
      </c>
      <c r="J1273" s="10"/>
      <c r="K1273" s="6" t="s">
        <v>311</v>
      </c>
      <c r="L1273" s="92" t="s">
        <v>640</v>
      </c>
      <c r="N1273" s="57"/>
      <c r="O1273" s="57"/>
      <c r="P1273" s="57"/>
      <c r="Q1273" s="57"/>
      <c r="R1273" s="57"/>
      <c r="S1273" s="57"/>
      <c r="T1273" s="57"/>
      <c r="U1273" s="57"/>
      <c r="V1273" s="57"/>
      <c r="W1273" s="57"/>
      <c r="X1273" s="57"/>
      <c r="Y1273" s="57"/>
      <c r="Z1273" s="57"/>
      <c r="AA1273" s="57"/>
      <c r="AB1273" s="57"/>
      <c r="AC1273" s="57"/>
      <c r="AD1273" s="57"/>
      <c r="AE1273" s="57"/>
      <c r="AF1273" s="57"/>
      <c r="AG1273" s="57"/>
      <c r="AH1273" s="57"/>
      <c r="AI1273" s="57"/>
      <c r="AJ1273" s="57"/>
      <c r="AK1273" s="57"/>
      <c r="AL1273" s="57"/>
      <c r="AM1273" s="57"/>
      <c r="AN1273" s="57"/>
      <c r="AO1273" s="57"/>
      <c r="AP1273" s="57"/>
      <c r="AQ1273" s="57"/>
      <c r="AR1273" s="57"/>
      <c r="AS1273" s="57"/>
      <c r="AT1273" s="57"/>
      <c r="AU1273" s="57"/>
      <c r="AV1273" s="57"/>
      <c r="AW1273" s="57"/>
      <c r="AX1273" s="57"/>
      <c r="AY1273" s="57"/>
      <c r="AZ1273" s="57"/>
      <c r="BA1273" s="57"/>
      <c r="BB1273" s="57"/>
      <c r="BC1273" s="57"/>
      <c r="BD1273" s="57"/>
      <c r="BE1273" s="57"/>
      <c r="BF1273" s="57"/>
      <c r="BG1273" s="57"/>
      <c r="BH1273" s="57"/>
      <c r="BI1273" s="57"/>
      <c r="BJ1273" s="57"/>
      <c r="BK1273" s="57"/>
      <c r="BL1273" s="57"/>
      <c r="BM1273" s="57"/>
      <c r="BN1273" s="57"/>
      <c r="BO1273" s="57"/>
      <c r="BP1273" s="57"/>
      <c r="BQ1273" s="57"/>
      <c r="BR1273" s="57"/>
      <c r="BS1273" s="57"/>
      <c r="BT1273" s="57"/>
      <c r="BU1273" s="57"/>
      <c r="BV1273" s="57"/>
      <c r="BW1273" s="57"/>
      <c r="BX1273" s="57"/>
      <c r="BY1273" s="57"/>
      <c r="BZ1273" s="57"/>
      <c r="CA1273" s="57"/>
      <c r="CB1273" s="57"/>
      <c r="CC1273" s="57"/>
      <c r="CD1273" s="57"/>
      <c r="CE1273" s="57"/>
      <c r="CF1273" s="57"/>
      <c r="CG1273" s="57"/>
      <c r="CH1273" s="57"/>
      <c r="CI1273" s="57"/>
      <c r="CJ1273" s="57"/>
      <c r="CK1273" s="57"/>
      <c r="CL1273" s="57"/>
      <c r="CM1273" s="57"/>
      <c r="CN1273" s="57"/>
      <c r="CO1273" s="57"/>
      <c r="CP1273" s="57"/>
      <c r="CQ1273" s="57"/>
      <c r="CR1273" s="57"/>
      <c r="CS1273" s="57"/>
      <c r="CT1273" s="57"/>
      <c r="CU1273" s="57"/>
      <c r="CV1273" s="57"/>
      <c r="CW1273" s="57"/>
      <c r="CX1273" s="57"/>
    </row>
    <row r="1274" spans="1:102" s="6" customFormat="1" ht="39.75" customHeight="1">
      <c r="A1274" s="83">
        <v>10</v>
      </c>
      <c r="B1274" s="83"/>
      <c r="C1274" s="6" t="s">
        <v>641</v>
      </c>
      <c r="D1274" s="6" t="s">
        <v>600</v>
      </c>
      <c r="E1274" s="6" t="s">
        <v>642</v>
      </c>
      <c r="F1274" s="6" t="s">
        <v>643</v>
      </c>
      <c r="G1274" s="84" t="s">
        <v>34</v>
      </c>
      <c r="H1274" s="84">
        <v>7200</v>
      </c>
      <c r="I1274" s="13"/>
      <c r="K1274" s="6" t="s">
        <v>644</v>
      </c>
      <c r="L1274" s="6" t="s">
        <v>645</v>
      </c>
      <c r="N1274" s="57"/>
      <c r="O1274" s="57"/>
      <c r="P1274" s="57"/>
      <c r="Q1274" s="57"/>
      <c r="R1274" s="57"/>
      <c r="S1274" s="57"/>
      <c r="T1274" s="57"/>
      <c r="U1274" s="57"/>
      <c r="V1274" s="57"/>
      <c r="W1274" s="57"/>
      <c r="X1274" s="57"/>
      <c r="Y1274" s="57"/>
      <c r="Z1274" s="57"/>
      <c r="AA1274" s="57"/>
      <c r="AB1274" s="57"/>
      <c r="AC1274" s="57"/>
      <c r="AD1274" s="57"/>
      <c r="AE1274" s="57"/>
      <c r="AF1274" s="57"/>
      <c r="AG1274" s="57"/>
      <c r="AH1274" s="57"/>
      <c r="AI1274" s="57"/>
      <c r="AJ1274" s="57"/>
      <c r="AK1274" s="57"/>
      <c r="AL1274" s="57"/>
      <c r="AM1274" s="57"/>
      <c r="AN1274" s="57"/>
      <c r="AO1274" s="57"/>
      <c r="AP1274" s="57"/>
      <c r="AQ1274" s="57"/>
      <c r="AR1274" s="57"/>
      <c r="AS1274" s="57"/>
      <c r="AT1274" s="57"/>
      <c r="AU1274" s="57"/>
      <c r="AV1274" s="57"/>
      <c r="AW1274" s="57"/>
      <c r="AX1274" s="57"/>
      <c r="AY1274" s="57"/>
      <c r="AZ1274" s="57"/>
      <c r="BA1274" s="57"/>
      <c r="BB1274" s="57"/>
      <c r="BC1274" s="57"/>
      <c r="BD1274" s="57"/>
      <c r="BE1274" s="57"/>
      <c r="BF1274" s="57"/>
      <c r="BG1274" s="57"/>
      <c r="BH1274" s="57"/>
      <c r="BI1274" s="57"/>
      <c r="BJ1274" s="57"/>
      <c r="BK1274" s="57"/>
      <c r="BL1274" s="57"/>
      <c r="BM1274" s="57"/>
      <c r="BN1274" s="57"/>
      <c r="BO1274" s="57"/>
      <c r="BP1274" s="57"/>
      <c r="BQ1274" s="57"/>
      <c r="BR1274" s="57"/>
      <c r="BS1274" s="57"/>
      <c r="BT1274" s="57"/>
      <c r="BU1274" s="57"/>
      <c r="BV1274" s="57"/>
      <c r="BW1274" s="57"/>
      <c r="BX1274" s="57"/>
      <c r="BY1274" s="57"/>
      <c r="BZ1274" s="57"/>
      <c r="CA1274" s="57"/>
      <c r="CB1274" s="57"/>
      <c r="CC1274" s="57"/>
      <c r="CD1274" s="57"/>
      <c r="CE1274" s="57"/>
      <c r="CF1274" s="57"/>
      <c r="CG1274" s="57"/>
      <c r="CH1274" s="57"/>
      <c r="CI1274" s="57"/>
      <c r="CJ1274" s="57"/>
      <c r="CK1274" s="57"/>
      <c r="CL1274" s="57"/>
      <c r="CM1274" s="57"/>
      <c r="CN1274" s="57"/>
      <c r="CO1274" s="57"/>
      <c r="CP1274" s="57"/>
      <c r="CQ1274" s="57"/>
      <c r="CR1274" s="57"/>
      <c r="CS1274" s="57"/>
      <c r="CT1274" s="57"/>
      <c r="CU1274" s="57"/>
      <c r="CV1274" s="57"/>
      <c r="CW1274" s="57"/>
      <c r="CX1274" s="57"/>
    </row>
    <row r="1275" spans="1:102" s="6" customFormat="1" ht="39.75" customHeight="1">
      <c r="A1275" s="83">
        <v>11</v>
      </c>
      <c r="B1275" s="83"/>
      <c r="C1275" s="6" t="s">
        <v>646</v>
      </c>
      <c r="D1275" s="6" t="s">
        <v>637</v>
      </c>
      <c r="E1275" s="6" t="s">
        <v>647</v>
      </c>
      <c r="F1275" s="6" t="s">
        <v>648</v>
      </c>
      <c r="G1275" s="84" t="s">
        <v>34</v>
      </c>
      <c r="H1275" s="84">
        <v>1190</v>
      </c>
      <c r="I1275" s="13"/>
      <c r="K1275" s="6" t="s">
        <v>649</v>
      </c>
      <c r="L1275" s="6" t="s">
        <v>650</v>
      </c>
      <c r="N1275" s="57"/>
      <c r="O1275" s="57"/>
      <c r="P1275" s="57"/>
      <c r="Q1275" s="57"/>
      <c r="R1275" s="57"/>
      <c r="S1275" s="57"/>
      <c r="T1275" s="57"/>
      <c r="U1275" s="57"/>
      <c r="V1275" s="57"/>
      <c r="W1275" s="57"/>
      <c r="X1275" s="57"/>
      <c r="Y1275" s="57"/>
      <c r="Z1275" s="57"/>
      <c r="AA1275" s="57"/>
      <c r="AB1275" s="57"/>
      <c r="AC1275" s="57"/>
      <c r="AD1275" s="57"/>
      <c r="AE1275" s="57"/>
      <c r="AF1275" s="57"/>
      <c r="AG1275" s="57"/>
      <c r="AH1275" s="57"/>
      <c r="AI1275" s="57"/>
      <c r="AJ1275" s="57"/>
      <c r="AK1275" s="57"/>
      <c r="AL1275" s="57"/>
      <c r="AM1275" s="57"/>
      <c r="AN1275" s="57"/>
      <c r="AO1275" s="57"/>
      <c r="AP1275" s="57"/>
      <c r="AQ1275" s="57"/>
      <c r="AR1275" s="57"/>
      <c r="AS1275" s="57"/>
      <c r="AT1275" s="57"/>
      <c r="AU1275" s="57"/>
      <c r="AV1275" s="57"/>
      <c r="AW1275" s="57"/>
      <c r="AX1275" s="57"/>
      <c r="AY1275" s="57"/>
      <c r="AZ1275" s="57"/>
      <c r="BA1275" s="57"/>
      <c r="BB1275" s="57"/>
      <c r="BC1275" s="57"/>
      <c r="BD1275" s="57"/>
      <c r="BE1275" s="57"/>
      <c r="BF1275" s="57"/>
      <c r="BG1275" s="57"/>
      <c r="BH1275" s="57"/>
      <c r="BI1275" s="57"/>
      <c r="BJ1275" s="57"/>
      <c r="BK1275" s="57"/>
      <c r="BL1275" s="57"/>
      <c r="BM1275" s="57"/>
      <c r="BN1275" s="57"/>
      <c r="BO1275" s="57"/>
      <c r="BP1275" s="57"/>
      <c r="BQ1275" s="57"/>
      <c r="BR1275" s="57"/>
      <c r="BS1275" s="57"/>
      <c r="BT1275" s="57"/>
      <c r="BU1275" s="57"/>
      <c r="BV1275" s="57"/>
      <c r="BW1275" s="57"/>
      <c r="BX1275" s="57"/>
      <c r="BY1275" s="57"/>
      <c r="BZ1275" s="57"/>
      <c r="CA1275" s="57"/>
      <c r="CB1275" s="57"/>
      <c r="CC1275" s="57"/>
      <c r="CD1275" s="57"/>
      <c r="CE1275" s="57"/>
      <c r="CF1275" s="57"/>
      <c r="CG1275" s="57"/>
      <c r="CH1275" s="57"/>
      <c r="CI1275" s="57"/>
      <c r="CJ1275" s="57"/>
      <c r="CK1275" s="57"/>
      <c r="CL1275" s="57"/>
      <c r="CM1275" s="57"/>
      <c r="CN1275" s="57"/>
      <c r="CO1275" s="57"/>
      <c r="CP1275" s="57"/>
      <c r="CQ1275" s="57"/>
      <c r="CR1275" s="57"/>
      <c r="CS1275" s="57"/>
      <c r="CT1275" s="57"/>
      <c r="CU1275" s="57"/>
      <c r="CV1275" s="57"/>
      <c r="CW1275" s="57"/>
      <c r="CX1275" s="57"/>
    </row>
    <row r="1276" spans="1:102" s="6" customFormat="1" ht="39.75" customHeight="1">
      <c r="A1276" s="83">
        <v>12</v>
      </c>
      <c r="B1276" s="83"/>
      <c r="C1276" s="6" t="s">
        <v>651</v>
      </c>
      <c r="D1276" s="6" t="s">
        <v>605</v>
      </c>
      <c r="E1276" s="6" t="s">
        <v>652</v>
      </c>
      <c r="F1276" s="6" t="s">
        <v>653</v>
      </c>
      <c r="G1276" s="84" t="s">
        <v>34</v>
      </c>
      <c r="H1276" s="84">
        <v>5200</v>
      </c>
      <c r="I1276" s="13"/>
      <c r="K1276" s="6" t="s">
        <v>654</v>
      </c>
      <c r="L1276" s="6" t="s">
        <v>655</v>
      </c>
      <c r="N1276" s="57"/>
      <c r="O1276" s="57"/>
      <c r="P1276" s="57"/>
      <c r="Q1276" s="57"/>
      <c r="R1276" s="57"/>
      <c r="S1276" s="57"/>
      <c r="T1276" s="57"/>
      <c r="U1276" s="57"/>
      <c r="V1276" s="57"/>
      <c r="W1276" s="57"/>
      <c r="X1276" s="57"/>
      <c r="Y1276" s="57"/>
      <c r="Z1276" s="57"/>
      <c r="AA1276" s="57"/>
      <c r="AB1276" s="57"/>
      <c r="AC1276" s="57"/>
      <c r="AD1276" s="57"/>
      <c r="AE1276" s="57"/>
      <c r="AF1276" s="57"/>
      <c r="AG1276" s="57"/>
      <c r="AH1276" s="57"/>
      <c r="AI1276" s="57"/>
      <c r="AJ1276" s="57"/>
      <c r="AK1276" s="57"/>
      <c r="AL1276" s="57"/>
      <c r="AM1276" s="57"/>
      <c r="AN1276" s="57"/>
      <c r="AO1276" s="57"/>
      <c r="AP1276" s="57"/>
      <c r="AQ1276" s="57"/>
      <c r="AR1276" s="57"/>
      <c r="AS1276" s="57"/>
      <c r="AT1276" s="57"/>
      <c r="AU1276" s="57"/>
      <c r="AV1276" s="57"/>
      <c r="AW1276" s="57"/>
      <c r="AX1276" s="57"/>
      <c r="AY1276" s="57"/>
      <c r="AZ1276" s="57"/>
      <c r="BA1276" s="57"/>
      <c r="BB1276" s="57"/>
      <c r="BC1276" s="57"/>
      <c r="BD1276" s="57"/>
      <c r="BE1276" s="57"/>
      <c r="BF1276" s="57"/>
      <c r="BG1276" s="57"/>
      <c r="BH1276" s="57"/>
      <c r="BI1276" s="57"/>
      <c r="BJ1276" s="57"/>
      <c r="BK1276" s="57"/>
      <c r="BL1276" s="57"/>
      <c r="BM1276" s="57"/>
      <c r="BN1276" s="57"/>
      <c r="BO1276" s="57"/>
      <c r="BP1276" s="57"/>
      <c r="BQ1276" s="57"/>
      <c r="BR1276" s="57"/>
      <c r="BS1276" s="57"/>
      <c r="BT1276" s="57"/>
      <c r="BU1276" s="57"/>
      <c r="BV1276" s="57"/>
      <c r="BW1276" s="57"/>
      <c r="BX1276" s="57"/>
      <c r="BY1276" s="57"/>
      <c r="BZ1276" s="57"/>
      <c r="CA1276" s="57"/>
      <c r="CB1276" s="57"/>
      <c r="CC1276" s="57"/>
      <c r="CD1276" s="57"/>
      <c r="CE1276" s="57"/>
      <c r="CF1276" s="57"/>
      <c r="CG1276" s="57"/>
      <c r="CH1276" s="57"/>
      <c r="CI1276" s="57"/>
      <c r="CJ1276" s="57"/>
      <c r="CK1276" s="57"/>
      <c r="CL1276" s="57"/>
      <c r="CM1276" s="57"/>
      <c r="CN1276" s="57"/>
      <c r="CO1276" s="57"/>
      <c r="CP1276" s="57"/>
      <c r="CQ1276" s="57"/>
      <c r="CR1276" s="57"/>
      <c r="CS1276" s="57"/>
      <c r="CT1276" s="57"/>
      <c r="CU1276" s="57"/>
      <c r="CV1276" s="57"/>
      <c r="CW1276" s="57"/>
      <c r="CX1276" s="57"/>
    </row>
    <row r="1277" spans="1:102" s="6" customFormat="1" ht="39.75" customHeight="1">
      <c r="A1277" s="83">
        <v>13</v>
      </c>
      <c r="B1277" s="83"/>
      <c r="C1277" s="5" t="s">
        <v>636</v>
      </c>
      <c r="D1277" s="5" t="s">
        <v>637</v>
      </c>
      <c r="E1277" s="5" t="s">
        <v>656</v>
      </c>
      <c r="F1277" s="5" t="s">
        <v>657</v>
      </c>
      <c r="G1277" s="24" t="s">
        <v>34</v>
      </c>
      <c r="H1277" s="84">
        <v>1788</v>
      </c>
      <c r="I1277" s="13"/>
      <c r="K1277" s="90" t="s">
        <v>658</v>
      </c>
      <c r="L1277" s="84" t="s">
        <v>659</v>
      </c>
      <c r="N1277" s="57"/>
      <c r="O1277" s="57"/>
      <c r="P1277" s="57"/>
      <c r="Q1277" s="57"/>
      <c r="R1277" s="57"/>
      <c r="S1277" s="57"/>
      <c r="T1277" s="57"/>
      <c r="U1277" s="57"/>
      <c r="V1277" s="57"/>
      <c r="W1277" s="57"/>
      <c r="X1277" s="57"/>
      <c r="Y1277" s="57"/>
      <c r="Z1277" s="57"/>
      <c r="AA1277" s="57"/>
      <c r="AB1277" s="57"/>
      <c r="AC1277" s="57"/>
      <c r="AD1277" s="57"/>
      <c r="AE1277" s="57"/>
      <c r="AF1277" s="57"/>
      <c r="AG1277" s="57"/>
      <c r="AH1277" s="57"/>
      <c r="AI1277" s="57"/>
      <c r="AJ1277" s="57"/>
      <c r="AK1277" s="57"/>
      <c r="AL1277" s="57"/>
      <c r="AM1277" s="57"/>
      <c r="AN1277" s="57"/>
      <c r="AO1277" s="57"/>
      <c r="AP1277" s="57"/>
      <c r="AQ1277" s="57"/>
      <c r="AR1277" s="57"/>
      <c r="AS1277" s="57"/>
      <c r="AT1277" s="57"/>
      <c r="AU1277" s="57"/>
      <c r="AV1277" s="57"/>
      <c r="AW1277" s="57"/>
      <c r="AX1277" s="57"/>
      <c r="AY1277" s="57"/>
      <c r="AZ1277" s="57"/>
      <c r="BA1277" s="57"/>
      <c r="BB1277" s="57"/>
      <c r="BC1277" s="57"/>
      <c r="BD1277" s="57"/>
      <c r="BE1277" s="57"/>
      <c r="BF1277" s="57"/>
      <c r="BG1277" s="57"/>
      <c r="BH1277" s="57"/>
      <c r="BI1277" s="57"/>
      <c r="BJ1277" s="57"/>
      <c r="BK1277" s="57"/>
      <c r="BL1277" s="57"/>
      <c r="BM1277" s="57"/>
      <c r="BN1277" s="57"/>
      <c r="BO1277" s="57"/>
      <c r="BP1277" s="57"/>
      <c r="BQ1277" s="57"/>
      <c r="BR1277" s="57"/>
      <c r="BS1277" s="57"/>
      <c r="BT1277" s="57"/>
      <c r="BU1277" s="57"/>
      <c r="BV1277" s="57"/>
      <c r="BW1277" s="57"/>
      <c r="BX1277" s="57"/>
      <c r="BY1277" s="57"/>
      <c r="BZ1277" s="57"/>
      <c r="CA1277" s="57"/>
      <c r="CB1277" s="57"/>
      <c r="CC1277" s="57"/>
      <c r="CD1277" s="57"/>
      <c r="CE1277" s="57"/>
      <c r="CF1277" s="57"/>
      <c r="CG1277" s="57"/>
      <c r="CH1277" s="57"/>
      <c r="CI1277" s="57"/>
      <c r="CJ1277" s="57"/>
      <c r="CK1277" s="57"/>
      <c r="CL1277" s="57"/>
      <c r="CM1277" s="57"/>
      <c r="CN1277" s="57"/>
      <c r="CO1277" s="57"/>
      <c r="CP1277" s="57"/>
      <c r="CQ1277" s="57"/>
      <c r="CR1277" s="57"/>
      <c r="CS1277" s="57"/>
      <c r="CT1277" s="57"/>
      <c r="CU1277" s="57"/>
      <c r="CV1277" s="57"/>
      <c r="CW1277" s="57"/>
      <c r="CX1277" s="57"/>
    </row>
    <row r="1278" spans="1:102" s="6" customFormat="1" ht="39.75" customHeight="1">
      <c r="A1278" s="83">
        <v>14</v>
      </c>
      <c r="B1278" s="83"/>
      <c r="C1278" s="5" t="s">
        <v>660</v>
      </c>
      <c r="D1278" s="5" t="s">
        <v>632</v>
      </c>
      <c r="E1278" s="5" t="s">
        <v>661</v>
      </c>
      <c r="F1278" s="5" t="s">
        <v>662</v>
      </c>
      <c r="G1278" s="24" t="s">
        <v>34</v>
      </c>
      <c r="H1278" s="84">
        <v>1316</v>
      </c>
      <c r="I1278" s="13"/>
      <c r="K1278" s="90" t="s">
        <v>663</v>
      </c>
      <c r="L1278" s="84" t="s">
        <v>664</v>
      </c>
      <c r="N1278" s="57"/>
      <c r="O1278" s="57"/>
      <c r="P1278" s="57"/>
      <c r="Q1278" s="57"/>
      <c r="R1278" s="57"/>
      <c r="S1278" s="57"/>
      <c r="T1278" s="57"/>
      <c r="U1278" s="57"/>
      <c r="V1278" s="57"/>
      <c r="W1278" s="57"/>
      <c r="X1278" s="57"/>
      <c r="Y1278" s="57"/>
      <c r="Z1278" s="57"/>
      <c r="AA1278" s="57"/>
      <c r="AB1278" s="57"/>
      <c r="AC1278" s="57"/>
      <c r="AD1278" s="57"/>
      <c r="AE1278" s="57"/>
      <c r="AF1278" s="57"/>
      <c r="AG1278" s="57"/>
      <c r="AH1278" s="57"/>
      <c r="AI1278" s="57"/>
      <c r="AJ1278" s="57"/>
      <c r="AK1278" s="57"/>
      <c r="AL1278" s="57"/>
      <c r="AM1278" s="57"/>
      <c r="AN1278" s="57"/>
      <c r="AO1278" s="57"/>
      <c r="AP1278" s="57"/>
      <c r="AQ1278" s="57"/>
      <c r="AR1278" s="57"/>
      <c r="AS1278" s="57"/>
      <c r="AT1278" s="57"/>
      <c r="AU1278" s="57"/>
      <c r="AV1278" s="57"/>
      <c r="AW1278" s="57"/>
      <c r="AX1278" s="57"/>
      <c r="AY1278" s="57"/>
      <c r="AZ1278" s="57"/>
      <c r="BA1278" s="57"/>
      <c r="BB1278" s="57"/>
      <c r="BC1278" s="57"/>
      <c r="BD1278" s="57"/>
      <c r="BE1278" s="57"/>
      <c r="BF1278" s="57"/>
      <c r="BG1278" s="57"/>
      <c r="BH1278" s="57"/>
      <c r="BI1278" s="57"/>
      <c r="BJ1278" s="57"/>
      <c r="BK1278" s="57"/>
      <c r="BL1278" s="57"/>
      <c r="BM1278" s="57"/>
      <c r="BN1278" s="57"/>
      <c r="BO1278" s="57"/>
      <c r="BP1278" s="57"/>
      <c r="BQ1278" s="57"/>
      <c r="BR1278" s="57"/>
      <c r="BS1278" s="57"/>
      <c r="BT1278" s="57"/>
      <c r="BU1278" s="57"/>
      <c r="BV1278" s="57"/>
      <c r="BW1278" s="57"/>
      <c r="BX1278" s="57"/>
      <c r="BY1278" s="57"/>
      <c r="BZ1278" s="57"/>
      <c r="CA1278" s="57"/>
      <c r="CB1278" s="57"/>
      <c r="CC1278" s="57"/>
      <c r="CD1278" s="57"/>
      <c r="CE1278" s="57"/>
      <c r="CF1278" s="57"/>
      <c r="CG1278" s="57"/>
      <c r="CH1278" s="57"/>
      <c r="CI1278" s="57"/>
      <c r="CJ1278" s="57"/>
      <c r="CK1278" s="57"/>
      <c r="CL1278" s="57"/>
      <c r="CM1278" s="57"/>
      <c r="CN1278" s="57"/>
      <c r="CO1278" s="57"/>
      <c r="CP1278" s="57"/>
      <c r="CQ1278" s="57"/>
      <c r="CR1278" s="57"/>
      <c r="CS1278" s="57"/>
      <c r="CT1278" s="57"/>
      <c r="CU1278" s="57"/>
      <c r="CV1278" s="57"/>
      <c r="CW1278" s="57"/>
      <c r="CX1278" s="57"/>
    </row>
    <row r="1279" spans="1:102" s="6" customFormat="1" ht="39.75" customHeight="1">
      <c r="A1279" s="83">
        <v>15</v>
      </c>
      <c r="B1279" s="83"/>
      <c r="C1279" s="5" t="s">
        <v>665</v>
      </c>
      <c r="D1279" s="5" t="s">
        <v>637</v>
      </c>
      <c r="E1279" s="6" t="s">
        <v>666</v>
      </c>
      <c r="F1279" s="5" t="s">
        <v>667</v>
      </c>
      <c r="G1279" s="24" t="s">
        <v>34</v>
      </c>
      <c r="H1279" s="84">
        <v>4600</v>
      </c>
      <c r="I1279" s="13"/>
      <c r="K1279" s="90" t="s">
        <v>668</v>
      </c>
      <c r="L1279" s="84" t="s">
        <v>669</v>
      </c>
      <c r="N1279" s="57"/>
      <c r="O1279" s="57"/>
      <c r="P1279" s="57"/>
      <c r="Q1279" s="57"/>
      <c r="R1279" s="57"/>
      <c r="S1279" s="57"/>
      <c r="T1279" s="57"/>
      <c r="U1279" s="57"/>
      <c r="V1279" s="57"/>
      <c r="W1279" s="57"/>
      <c r="X1279" s="57"/>
      <c r="Y1279" s="57"/>
      <c r="Z1279" s="57"/>
      <c r="AA1279" s="57"/>
      <c r="AB1279" s="57"/>
      <c r="AC1279" s="57"/>
      <c r="AD1279" s="57"/>
      <c r="AE1279" s="57"/>
      <c r="AF1279" s="57"/>
      <c r="AG1279" s="57"/>
      <c r="AH1279" s="57"/>
      <c r="AI1279" s="57"/>
      <c r="AJ1279" s="57"/>
      <c r="AK1279" s="57"/>
      <c r="AL1279" s="57"/>
      <c r="AM1279" s="57"/>
      <c r="AN1279" s="57"/>
      <c r="AO1279" s="57"/>
      <c r="AP1279" s="57"/>
      <c r="AQ1279" s="57"/>
      <c r="AR1279" s="57"/>
      <c r="AS1279" s="57"/>
      <c r="AT1279" s="57"/>
      <c r="AU1279" s="57"/>
      <c r="AV1279" s="57"/>
      <c r="AW1279" s="57"/>
      <c r="AX1279" s="57"/>
      <c r="AY1279" s="57"/>
      <c r="AZ1279" s="57"/>
      <c r="BA1279" s="57"/>
      <c r="BB1279" s="57"/>
      <c r="BC1279" s="57"/>
      <c r="BD1279" s="57"/>
      <c r="BE1279" s="57"/>
      <c r="BF1279" s="57"/>
      <c r="BG1279" s="57"/>
      <c r="BH1279" s="57"/>
      <c r="BI1279" s="57"/>
      <c r="BJ1279" s="57"/>
      <c r="BK1279" s="57"/>
      <c r="BL1279" s="57"/>
      <c r="BM1279" s="57"/>
      <c r="BN1279" s="57"/>
      <c r="BO1279" s="57"/>
      <c r="BP1279" s="57"/>
      <c r="BQ1279" s="57"/>
      <c r="BR1279" s="57"/>
      <c r="BS1279" s="57"/>
      <c r="BT1279" s="57"/>
      <c r="BU1279" s="57"/>
      <c r="BV1279" s="57"/>
      <c r="BW1279" s="57"/>
      <c r="BX1279" s="57"/>
      <c r="BY1279" s="57"/>
      <c r="BZ1279" s="57"/>
      <c r="CA1279" s="57"/>
      <c r="CB1279" s="57"/>
      <c r="CC1279" s="57"/>
      <c r="CD1279" s="57"/>
      <c r="CE1279" s="57"/>
      <c r="CF1279" s="57"/>
      <c r="CG1279" s="57"/>
      <c r="CH1279" s="57"/>
      <c r="CI1279" s="57"/>
      <c r="CJ1279" s="57"/>
      <c r="CK1279" s="57"/>
      <c r="CL1279" s="57"/>
      <c r="CM1279" s="57"/>
      <c r="CN1279" s="57"/>
      <c r="CO1279" s="57"/>
      <c r="CP1279" s="57"/>
      <c r="CQ1279" s="57"/>
      <c r="CR1279" s="57"/>
      <c r="CS1279" s="57"/>
      <c r="CT1279" s="57"/>
      <c r="CU1279" s="57"/>
      <c r="CV1279" s="57"/>
      <c r="CW1279" s="57"/>
      <c r="CX1279" s="57"/>
    </row>
    <row r="1280" spans="1:102" s="6" customFormat="1" ht="39.75" customHeight="1">
      <c r="A1280" s="83">
        <v>16</v>
      </c>
      <c r="B1280" s="83"/>
      <c r="C1280" s="6" t="s">
        <v>636</v>
      </c>
      <c r="D1280" s="6" t="s">
        <v>637</v>
      </c>
      <c r="E1280" s="5" t="s">
        <v>656</v>
      </c>
      <c r="F1280" s="5" t="s">
        <v>670</v>
      </c>
      <c r="G1280" s="13" t="s">
        <v>243</v>
      </c>
      <c r="H1280" s="84"/>
      <c r="I1280" s="13">
        <v>6250</v>
      </c>
      <c r="K1280" s="90"/>
      <c r="L1280" s="13"/>
      <c r="N1280" s="57"/>
      <c r="O1280" s="57"/>
      <c r="P1280" s="57"/>
      <c r="Q1280" s="57"/>
      <c r="R1280" s="57"/>
      <c r="S1280" s="57"/>
      <c r="T1280" s="57"/>
      <c r="U1280" s="57"/>
      <c r="V1280" s="57"/>
      <c r="W1280" s="57"/>
      <c r="X1280" s="57"/>
      <c r="Y1280" s="57"/>
      <c r="Z1280" s="57"/>
      <c r="AA1280" s="57"/>
      <c r="AB1280" s="57"/>
      <c r="AC1280" s="57"/>
      <c r="AD1280" s="57"/>
      <c r="AE1280" s="57"/>
      <c r="AF1280" s="57"/>
      <c r="AG1280" s="57"/>
      <c r="AH1280" s="57"/>
      <c r="AI1280" s="57"/>
      <c r="AJ1280" s="57"/>
      <c r="AK1280" s="57"/>
      <c r="AL1280" s="57"/>
      <c r="AM1280" s="57"/>
      <c r="AN1280" s="57"/>
      <c r="AO1280" s="57"/>
      <c r="AP1280" s="57"/>
      <c r="AQ1280" s="57"/>
      <c r="AR1280" s="57"/>
      <c r="AS1280" s="57"/>
      <c r="AT1280" s="57"/>
      <c r="AU1280" s="57"/>
      <c r="AV1280" s="57"/>
      <c r="AW1280" s="57"/>
      <c r="AX1280" s="57"/>
      <c r="AY1280" s="57"/>
      <c r="AZ1280" s="57"/>
      <c r="BA1280" s="57"/>
      <c r="BB1280" s="57"/>
      <c r="BC1280" s="57"/>
      <c r="BD1280" s="57"/>
      <c r="BE1280" s="57"/>
      <c r="BF1280" s="57"/>
      <c r="BG1280" s="57"/>
      <c r="BH1280" s="57"/>
      <c r="BI1280" s="57"/>
      <c r="BJ1280" s="57"/>
      <c r="BK1280" s="57"/>
      <c r="BL1280" s="57"/>
      <c r="BM1280" s="57"/>
      <c r="BN1280" s="57"/>
      <c r="BO1280" s="57"/>
      <c r="BP1280" s="57"/>
      <c r="BQ1280" s="57"/>
      <c r="BR1280" s="57"/>
      <c r="BS1280" s="57"/>
      <c r="BT1280" s="57"/>
      <c r="BU1280" s="57"/>
      <c r="BV1280" s="57"/>
      <c r="BW1280" s="57"/>
      <c r="BX1280" s="57"/>
      <c r="BY1280" s="57"/>
      <c r="BZ1280" s="57"/>
      <c r="CA1280" s="57"/>
      <c r="CB1280" s="57"/>
      <c r="CC1280" s="57"/>
      <c r="CD1280" s="57"/>
      <c r="CE1280" s="57"/>
      <c r="CF1280" s="57"/>
      <c r="CG1280" s="57"/>
      <c r="CH1280" s="57"/>
      <c r="CI1280" s="57"/>
      <c r="CJ1280" s="57"/>
      <c r="CK1280" s="57"/>
      <c r="CL1280" s="57"/>
      <c r="CM1280" s="57"/>
      <c r="CN1280" s="57"/>
      <c r="CO1280" s="57"/>
      <c r="CP1280" s="57"/>
      <c r="CQ1280" s="57"/>
      <c r="CR1280" s="57"/>
      <c r="CS1280" s="57"/>
      <c r="CT1280" s="57"/>
      <c r="CU1280" s="57"/>
      <c r="CV1280" s="57"/>
      <c r="CW1280" s="57"/>
      <c r="CX1280" s="57"/>
    </row>
    <row r="1281" spans="1:102" s="6" customFormat="1" ht="41.25" customHeight="1">
      <c r="A1281" s="83">
        <v>17</v>
      </c>
      <c r="B1281" s="83"/>
      <c r="C1281" s="5" t="s">
        <v>671</v>
      </c>
      <c r="D1281" s="6" t="s">
        <v>605</v>
      </c>
      <c r="E1281" s="6" t="s">
        <v>672</v>
      </c>
      <c r="F1281" s="6" t="s">
        <v>673</v>
      </c>
      <c r="G1281" s="84" t="s">
        <v>674</v>
      </c>
      <c r="H1281" s="98"/>
      <c r="I1281" s="89">
        <v>40000</v>
      </c>
      <c r="J1281" s="89"/>
      <c r="K1281" s="6" t="s">
        <v>675</v>
      </c>
      <c r="L1281" s="6" t="s">
        <v>676</v>
      </c>
      <c r="M1281" s="10"/>
      <c r="N1281" s="57"/>
      <c r="O1281" s="57"/>
      <c r="P1281" s="57"/>
      <c r="Q1281" s="57"/>
      <c r="R1281" s="57"/>
      <c r="S1281" s="57"/>
      <c r="T1281" s="57"/>
      <c r="U1281" s="57"/>
      <c r="V1281" s="57"/>
      <c r="W1281" s="57"/>
      <c r="X1281" s="57"/>
      <c r="Y1281" s="57"/>
      <c r="Z1281" s="57"/>
      <c r="AA1281" s="57"/>
      <c r="AB1281" s="57"/>
      <c r="AC1281" s="57"/>
      <c r="AD1281" s="57"/>
      <c r="AE1281" s="57"/>
      <c r="AF1281" s="57"/>
      <c r="AG1281" s="57"/>
      <c r="AH1281" s="57"/>
      <c r="AI1281" s="57"/>
      <c r="AJ1281" s="57"/>
      <c r="AK1281" s="57"/>
      <c r="AL1281" s="57"/>
      <c r="AM1281" s="57"/>
      <c r="AN1281" s="57"/>
      <c r="AO1281" s="57"/>
      <c r="AP1281" s="57"/>
      <c r="AQ1281" s="57"/>
      <c r="AR1281" s="57"/>
      <c r="AS1281" s="57"/>
      <c r="AT1281" s="57"/>
      <c r="AU1281" s="57"/>
      <c r="AV1281" s="57"/>
      <c r="AW1281" s="57"/>
      <c r="AX1281" s="57"/>
      <c r="AY1281" s="57"/>
      <c r="AZ1281" s="57"/>
      <c r="BA1281" s="57"/>
      <c r="BB1281" s="57"/>
      <c r="BC1281" s="57"/>
      <c r="BD1281" s="57"/>
      <c r="BE1281" s="57"/>
      <c r="BF1281" s="57"/>
      <c r="BG1281" s="57"/>
      <c r="BH1281" s="57"/>
      <c r="BI1281" s="57"/>
      <c r="BJ1281" s="57"/>
      <c r="BK1281" s="57"/>
      <c r="BL1281" s="57"/>
      <c r="BM1281" s="57"/>
      <c r="BN1281" s="57"/>
      <c r="BO1281" s="57"/>
      <c r="BP1281" s="57"/>
      <c r="BQ1281" s="57"/>
      <c r="BR1281" s="57"/>
      <c r="BS1281" s="57"/>
      <c r="BT1281" s="57"/>
      <c r="BU1281" s="57"/>
      <c r="BV1281" s="57"/>
      <c r="BW1281" s="57"/>
      <c r="BX1281" s="57"/>
      <c r="BY1281" s="57"/>
      <c r="BZ1281" s="57"/>
      <c r="CA1281" s="57"/>
      <c r="CB1281" s="57"/>
      <c r="CC1281" s="57"/>
      <c r="CD1281" s="57"/>
      <c r="CE1281" s="57"/>
      <c r="CF1281" s="57"/>
      <c r="CG1281" s="57"/>
      <c r="CH1281" s="57"/>
      <c r="CI1281" s="57"/>
      <c r="CJ1281" s="57"/>
      <c r="CK1281" s="57"/>
      <c r="CL1281" s="57"/>
      <c r="CM1281" s="57"/>
      <c r="CN1281" s="57"/>
      <c r="CO1281" s="57"/>
      <c r="CP1281" s="57"/>
      <c r="CQ1281" s="57"/>
      <c r="CR1281" s="57"/>
      <c r="CS1281" s="57"/>
      <c r="CT1281" s="57"/>
      <c r="CU1281" s="57"/>
      <c r="CV1281" s="57"/>
      <c r="CW1281" s="57"/>
      <c r="CX1281" s="57"/>
    </row>
    <row r="1282" spans="1:102" s="6" customFormat="1" ht="39.75" customHeight="1">
      <c r="A1282" s="83">
        <v>18</v>
      </c>
      <c r="B1282" s="83"/>
      <c r="C1282" s="5" t="s">
        <v>671</v>
      </c>
      <c r="D1282" s="6" t="s">
        <v>605</v>
      </c>
      <c r="E1282" s="6" t="s">
        <v>672</v>
      </c>
      <c r="F1282" s="6" t="s">
        <v>677</v>
      </c>
      <c r="G1282" s="84" t="s">
        <v>34</v>
      </c>
      <c r="H1282" s="98">
        <v>4289</v>
      </c>
      <c r="I1282" s="89"/>
      <c r="J1282" s="89"/>
      <c r="K1282" s="6" t="s">
        <v>675</v>
      </c>
      <c r="L1282" s="6" t="s">
        <v>678</v>
      </c>
      <c r="M1282" s="10"/>
      <c r="N1282" s="57"/>
      <c r="O1282" s="57"/>
      <c r="P1282" s="57"/>
      <c r="Q1282" s="57"/>
      <c r="R1282" s="57"/>
      <c r="S1282" s="57"/>
      <c r="T1282" s="57"/>
      <c r="U1282" s="57"/>
      <c r="V1282" s="57"/>
      <c r="W1282" s="57"/>
      <c r="X1282" s="57"/>
      <c r="Y1282" s="57"/>
      <c r="Z1282" s="57"/>
      <c r="AA1282" s="57"/>
      <c r="AB1282" s="57"/>
      <c r="AC1282" s="57"/>
      <c r="AD1282" s="57"/>
      <c r="AE1282" s="57"/>
      <c r="AF1282" s="57"/>
      <c r="AG1282" s="57"/>
      <c r="AH1282" s="57"/>
      <c r="AI1282" s="57"/>
      <c r="AJ1282" s="57"/>
      <c r="AK1282" s="57"/>
      <c r="AL1282" s="57"/>
      <c r="AM1282" s="57"/>
      <c r="AN1282" s="57"/>
      <c r="AO1282" s="57"/>
      <c r="AP1282" s="57"/>
      <c r="AQ1282" s="57"/>
      <c r="AR1282" s="57"/>
      <c r="AS1282" s="57"/>
      <c r="AT1282" s="57"/>
      <c r="AU1282" s="57"/>
      <c r="AV1282" s="57"/>
      <c r="AW1282" s="57"/>
      <c r="AX1282" s="57"/>
      <c r="AY1282" s="57"/>
      <c r="AZ1282" s="57"/>
      <c r="BA1282" s="57"/>
      <c r="BB1282" s="57"/>
      <c r="BC1282" s="57"/>
      <c r="BD1282" s="57"/>
      <c r="BE1282" s="57"/>
      <c r="BF1282" s="57"/>
      <c r="BG1282" s="57"/>
      <c r="BH1282" s="57"/>
      <c r="BI1282" s="57"/>
      <c r="BJ1282" s="57"/>
      <c r="BK1282" s="57"/>
      <c r="BL1282" s="57"/>
      <c r="BM1282" s="57"/>
      <c r="BN1282" s="57"/>
      <c r="BO1282" s="57"/>
      <c r="BP1282" s="57"/>
      <c r="BQ1282" s="57"/>
      <c r="BR1282" s="57"/>
      <c r="BS1282" s="57"/>
      <c r="BT1282" s="57"/>
      <c r="BU1282" s="57"/>
      <c r="BV1282" s="57"/>
      <c r="BW1282" s="57"/>
      <c r="BX1282" s="57"/>
      <c r="BY1282" s="57"/>
      <c r="BZ1282" s="57"/>
      <c r="CA1282" s="57"/>
      <c r="CB1282" s="57"/>
      <c r="CC1282" s="57"/>
      <c r="CD1282" s="57"/>
      <c r="CE1282" s="57"/>
      <c r="CF1282" s="57"/>
      <c r="CG1282" s="57"/>
      <c r="CH1282" s="57"/>
      <c r="CI1282" s="57"/>
      <c r="CJ1282" s="57"/>
      <c r="CK1282" s="57"/>
      <c r="CL1282" s="57"/>
      <c r="CM1282" s="57"/>
      <c r="CN1282" s="57"/>
      <c r="CO1282" s="57"/>
      <c r="CP1282" s="57"/>
      <c r="CQ1282" s="57"/>
      <c r="CR1282" s="57"/>
      <c r="CS1282" s="57"/>
      <c r="CT1282" s="57"/>
      <c r="CU1282" s="57"/>
      <c r="CV1282" s="57"/>
      <c r="CW1282" s="57"/>
      <c r="CX1282" s="57"/>
    </row>
    <row r="1283" spans="1:102" s="6" customFormat="1" ht="39.75" customHeight="1">
      <c r="A1283" s="83">
        <v>19</v>
      </c>
      <c r="B1283" s="83"/>
      <c r="C1283" s="5" t="s">
        <v>679</v>
      </c>
      <c r="D1283" s="6" t="s">
        <v>605</v>
      </c>
      <c r="E1283" s="6" t="s">
        <v>680</v>
      </c>
      <c r="F1283" s="6" t="s">
        <v>681</v>
      </c>
      <c r="G1283" s="84" t="s">
        <v>34</v>
      </c>
      <c r="H1283" s="98">
        <v>3000</v>
      </c>
      <c r="I1283" s="89"/>
      <c r="J1283" s="89"/>
      <c r="K1283" s="6" t="s">
        <v>682</v>
      </c>
      <c r="L1283" s="6" t="s">
        <v>683</v>
      </c>
      <c r="M1283" s="10"/>
      <c r="N1283" s="57"/>
      <c r="O1283" s="57"/>
      <c r="P1283" s="57"/>
      <c r="Q1283" s="57"/>
      <c r="R1283" s="57"/>
      <c r="S1283" s="57"/>
      <c r="T1283" s="57"/>
      <c r="U1283" s="57"/>
      <c r="V1283" s="57"/>
      <c r="W1283" s="57"/>
      <c r="X1283" s="57"/>
      <c r="Y1283" s="57"/>
      <c r="Z1283" s="57"/>
      <c r="AA1283" s="57"/>
      <c r="AB1283" s="57"/>
      <c r="AC1283" s="57"/>
      <c r="AD1283" s="57"/>
      <c r="AE1283" s="57"/>
      <c r="AF1283" s="57"/>
      <c r="AG1283" s="57"/>
      <c r="AH1283" s="57"/>
      <c r="AI1283" s="57"/>
      <c r="AJ1283" s="57"/>
      <c r="AK1283" s="57"/>
      <c r="AL1283" s="57"/>
      <c r="AM1283" s="57"/>
      <c r="AN1283" s="57"/>
      <c r="AO1283" s="57"/>
      <c r="AP1283" s="57"/>
      <c r="AQ1283" s="57"/>
      <c r="AR1283" s="57"/>
      <c r="AS1283" s="57"/>
      <c r="AT1283" s="57"/>
      <c r="AU1283" s="57"/>
      <c r="AV1283" s="57"/>
      <c r="AW1283" s="57"/>
      <c r="AX1283" s="57"/>
      <c r="AY1283" s="57"/>
      <c r="AZ1283" s="57"/>
      <c r="BA1283" s="57"/>
      <c r="BB1283" s="57"/>
      <c r="BC1283" s="57"/>
      <c r="BD1283" s="57"/>
      <c r="BE1283" s="57"/>
      <c r="BF1283" s="57"/>
      <c r="BG1283" s="57"/>
      <c r="BH1283" s="57"/>
      <c r="BI1283" s="57"/>
      <c r="BJ1283" s="57"/>
      <c r="BK1283" s="57"/>
      <c r="BL1283" s="57"/>
      <c r="BM1283" s="57"/>
      <c r="BN1283" s="57"/>
      <c r="BO1283" s="57"/>
      <c r="BP1283" s="57"/>
      <c r="BQ1283" s="57"/>
      <c r="BR1283" s="57"/>
      <c r="BS1283" s="57"/>
      <c r="BT1283" s="57"/>
      <c r="BU1283" s="57"/>
      <c r="BV1283" s="57"/>
      <c r="BW1283" s="57"/>
      <c r="BX1283" s="57"/>
      <c r="BY1283" s="57"/>
      <c r="BZ1283" s="57"/>
      <c r="CA1283" s="57"/>
      <c r="CB1283" s="57"/>
      <c r="CC1283" s="57"/>
      <c r="CD1283" s="57"/>
      <c r="CE1283" s="57"/>
      <c r="CF1283" s="57"/>
      <c r="CG1283" s="57"/>
      <c r="CH1283" s="57"/>
      <c r="CI1283" s="57"/>
      <c r="CJ1283" s="57"/>
      <c r="CK1283" s="57"/>
      <c r="CL1283" s="57"/>
      <c r="CM1283" s="57"/>
      <c r="CN1283" s="57"/>
      <c r="CO1283" s="57"/>
      <c r="CP1283" s="57"/>
      <c r="CQ1283" s="57"/>
      <c r="CR1283" s="57"/>
      <c r="CS1283" s="57"/>
      <c r="CT1283" s="57"/>
      <c r="CU1283" s="57"/>
      <c r="CV1283" s="57"/>
      <c r="CW1283" s="57"/>
      <c r="CX1283" s="57"/>
    </row>
    <row r="1284" spans="1:102" s="6" customFormat="1" ht="39.75" customHeight="1">
      <c r="A1284" s="83">
        <v>20</v>
      </c>
      <c r="B1284" s="83"/>
      <c r="C1284" s="5" t="s">
        <v>684</v>
      </c>
      <c r="D1284" s="5" t="s">
        <v>605</v>
      </c>
      <c r="E1284" s="4" t="s">
        <v>685</v>
      </c>
      <c r="F1284" s="92" t="s">
        <v>686</v>
      </c>
      <c r="G1284" s="92" t="s">
        <v>34</v>
      </c>
      <c r="H1284" s="98">
        <v>5050</v>
      </c>
      <c r="I1284" s="89"/>
      <c r="J1284" s="10"/>
      <c r="K1284" s="6" t="s">
        <v>687</v>
      </c>
      <c r="L1284" s="92" t="s">
        <v>688</v>
      </c>
      <c r="M1284" s="10"/>
      <c r="N1284" s="57"/>
      <c r="O1284" s="57"/>
      <c r="P1284" s="57"/>
      <c r="Q1284" s="57"/>
      <c r="R1284" s="57"/>
      <c r="S1284" s="57"/>
      <c r="T1284" s="57"/>
      <c r="U1284" s="57"/>
      <c r="V1284" s="57"/>
      <c r="W1284" s="57"/>
      <c r="X1284" s="57"/>
      <c r="Y1284" s="57"/>
      <c r="Z1284" s="57"/>
      <c r="AA1284" s="57"/>
      <c r="AB1284" s="57"/>
      <c r="AC1284" s="57"/>
      <c r="AD1284" s="57"/>
      <c r="AE1284" s="57"/>
      <c r="AF1284" s="57"/>
      <c r="AG1284" s="57"/>
      <c r="AH1284" s="57"/>
      <c r="AI1284" s="57"/>
      <c r="AJ1284" s="57"/>
      <c r="AK1284" s="57"/>
      <c r="AL1284" s="57"/>
      <c r="AM1284" s="57"/>
      <c r="AN1284" s="57"/>
      <c r="AO1284" s="57"/>
      <c r="AP1284" s="57"/>
      <c r="AQ1284" s="57"/>
      <c r="AR1284" s="57"/>
      <c r="AS1284" s="57"/>
      <c r="AT1284" s="57"/>
      <c r="AU1284" s="57"/>
      <c r="AV1284" s="57"/>
      <c r="AW1284" s="57"/>
      <c r="AX1284" s="57"/>
      <c r="AY1284" s="57"/>
      <c r="AZ1284" s="57"/>
      <c r="BA1284" s="57"/>
      <c r="BB1284" s="57"/>
      <c r="BC1284" s="57"/>
      <c r="BD1284" s="57"/>
      <c r="BE1284" s="57"/>
      <c r="BF1284" s="57"/>
      <c r="BG1284" s="57"/>
      <c r="BH1284" s="57"/>
      <c r="BI1284" s="57"/>
      <c r="BJ1284" s="57"/>
      <c r="BK1284" s="57"/>
      <c r="BL1284" s="57"/>
      <c r="BM1284" s="57"/>
      <c r="BN1284" s="57"/>
      <c r="BO1284" s="57"/>
      <c r="BP1284" s="57"/>
      <c r="BQ1284" s="57"/>
      <c r="BR1284" s="57"/>
      <c r="BS1284" s="57"/>
      <c r="BT1284" s="57"/>
      <c r="BU1284" s="57"/>
      <c r="BV1284" s="57"/>
      <c r="BW1284" s="57"/>
      <c r="BX1284" s="57"/>
      <c r="BY1284" s="57"/>
      <c r="BZ1284" s="57"/>
      <c r="CA1284" s="57"/>
      <c r="CB1284" s="57"/>
      <c r="CC1284" s="57"/>
      <c r="CD1284" s="57"/>
      <c r="CE1284" s="57"/>
      <c r="CF1284" s="57"/>
      <c r="CG1284" s="57"/>
      <c r="CH1284" s="57"/>
      <c r="CI1284" s="57"/>
      <c r="CJ1284" s="57"/>
      <c r="CK1284" s="57"/>
      <c r="CL1284" s="57"/>
      <c r="CM1284" s="57"/>
      <c r="CN1284" s="57"/>
      <c r="CO1284" s="57"/>
      <c r="CP1284" s="57"/>
      <c r="CQ1284" s="57"/>
      <c r="CR1284" s="57"/>
      <c r="CS1284" s="57"/>
      <c r="CT1284" s="57"/>
      <c r="CU1284" s="57"/>
      <c r="CV1284" s="57"/>
      <c r="CW1284" s="57"/>
      <c r="CX1284" s="57"/>
    </row>
    <row r="1285" spans="1:102" s="6" customFormat="1" ht="39.75" customHeight="1">
      <c r="A1285" s="83">
        <v>21</v>
      </c>
      <c r="B1285" s="83"/>
      <c r="C1285" s="5" t="s">
        <v>689</v>
      </c>
      <c r="D1285" s="5" t="s">
        <v>605</v>
      </c>
      <c r="E1285" s="4" t="s">
        <v>690</v>
      </c>
      <c r="F1285" s="92" t="s">
        <v>691</v>
      </c>
      <c r="G1285" s="92" t="s">
        <v>34</v>
      </c>
      <c r="H1285" s="23">
        <v>20050</v>
      </c>
      <c r="I1285" s="89"/>
      <c r="J1285" s="10"/>
      <c r="K1285" s="6" t="s">
        <v>687</v>
      </c>
      <c r="L1285" s="92" t="s">
        <v>692</v>
      </c>
      <c r="M1285" s="10"/>
      <c r="N1285" s="57"/>
      <c r="O1285" s="57"/>
      <c r="P1285" s="57"/>
      <c r="Q1285" s="57"/>
      <c r="R1285" s="57"/>
      <c r="S1285" s="57"/>
      <c r="T1285" s="57"/>
      <c r="U1285" s="57"/>
      <c r="V1285" s="57"/>
      <c r="W1285" s="57"/>
      <c r="X1285" s="57"/>
      <c r="Y1285" s="57"/>
      <c r="Z1285" s="57"/>
      <c r="AA1285" s="57"/>
      <c r="AB1285" s="57"/>
      <c r="AC1285" s="57"/>
      <c r="AD1285" s="57"/>
      <c r="AE1285" s="57"/>
      <c r="AF1285" s="57"/>
      <c r="AG1285" s="57"/>
      <c r="AH1285" s="57"/>
      <c r="AI1285" s="57"/>
      <c r="AJ1285" s="57"/>
      <c r="AK1285" s="57"/>
      <c r="AL1285" s="57"/>
      <c r="AM1285" s="57"/>
      <c r="AN1285" s="57"/>
      <c r="AO1285" s="57"/>
      <c r="AP1285" s="57"/>
      <c r="AQ1285" s="57"/>
      <c r="AR1285" s="57"/>
      <c r="AS1285" s="57"/>
      <c r="AT1285" s="57"/>
      <c r="AU1285" s="57"/>
      <c r="AV1285" s="57"/>
      <c r="AW1285" s="57"/>
      <c r="AX1285" s="57"/>
      <c r="AY1285" s="57"/>
      <c r="AZ1285" s="57"/>
      <c r="BA1285" s="57"/>
      <c r="BB1285" s="57"/>
      <c r="BC1285" s="57"/>
      <c r="BD1285" s="57"/>
      <c r="BE1285" s="57"/>
      <c r="BF1285" s="57"/>
      <c r="BG1285" s="57"/>
      <c r="BH1285" s="57"/>
      <c r="BI1285" s="57"/>
      <c r="BJ1285" s="57"/>
      <c r="BK1285" s="57"/>
      <c r="BL1285" s="57"/>
      <c r="BM1285" s="57"/>
      <c r="BN1285" s="57"/>
      <c r="BO1285" s="57"/>
      <c r="BP1285" s="57"/>
      <c r="BQ1285" s="57"/>
      <c r="BR1285" s="57"/>
      <c r="BS1285" s="57"/>
      <c r="BT1285" s="57"/>
      <c r="BU1285" s="57"/>
      <c r="BV1285" s="57"/>
      <c r="BW1285" s="57"/>
      <c r="BX1285" s="57"/>
      <c r="BY1285" s="57"/>
      <c r="BZ1285" s="57"/>
      <c r="CA1285" s="57"/>
      <c r="CB1285" s="57"/>
      <c r="CC1285" s="57"/>
      <c r="CD1285" s="57"/>
      <c r="CE1285" s="57"/>
      <c r="CF1285" s="57"/>
      <c r="CG1285" s="57"/>
      <c r="CH1285" s="57"/>
      <c r="CI1285" s="57"/>
      <c r="CJ1285" s="57"/>
      <c r="CK1285" s="57"/>
      <c r="CL1285" s="57"/>
      <c r="CM1285" s="57"/>
      <c r="CN1285" s="57"/>
      <c r="CO1285" s="57"/>
      <c r="CP1285" s="57"/>
      <c r="CQ1285" s="57"/>
      <c r="CR1285" s="57"/>
      <c r="CS1285" s="57"/>
      <c r="CT1285" s="57"/>
      <c r="CU1285" s="57"/>
      <c r="CV1285" s="57"/>
      <c r="CW1285" s="57"/>
      <c r="CX1285" s="57"/>
    </row>
    <row r="1286" spans="1:102" s="6" customFormat="1" ht="39.75" customHeight="1">
      <c r="A1286" s="83">
        <v>22</v>
      </c>
      <c r="B1286" s="83"/>
      <c r="C1286" s="5" t="s">
        <v>693</v>
      </c>
      <c r="D1286" s="5" t="s">
        <v>637</v>
      </c>
      <c r="E1286" s="4" t="s">
        <v>694</v>
      </c>
      <c r="F1286" s="92" t="s">
        <v>695</v>
      </c>
      <c r="G1286" s="92" t="s">
        <v>34</v>
      </c>
      <c r="H1286" s="84">
        <v>40000</v>
      </c>
      <c r="I1286" s="89"/>
      <c r="J1286" s="10"/>
      <c r="K1286" s="6" t="s">
        <v>687</v>
      </c>
      <c r="L1286" s="92" t="s">
        <v>696</v>
      </c>
      <c r="M1286" s="10"/>
      <c r="N1286" s="57"/>
      <c r="O1286" s="57"/>
      <c r="P1286" s="57"/>
      <c r="Q1286" s="57"/>
      <c r="R1286" s="57"/>
      <c r="S1286" s="57"/>
      <c r="T1286" s="57"/>
      <c r="U1286" s="57"/>
      <c r="V1286" s="57"/>
      <c r="W1286" s="57"/>
      <c r="X1286" s="57"/>
      <c r="Y1286" s="57"/>
      <c r="Z1286" s="57"/>
      <c r="AA1286" s="57"/>
      <c r="AB1286" s="57"/>
      <c r="AC1286" s="57"/>
      <c r="AD1286" s="57"/>
      <c r="AE1286" s="57"/>
      <c r="AF1286" s="57"/>
      <c r="AG1286" s="57"/>
      <c r="AH1286" s="57"/>
      <c r="AI1286" s="57"/>
      <c r="AJ1286" s="57"/>
      <c r="AK1286" s="57"/>
      <c r="AL1286" s="57"/>
      <c r="AM1286" s="57"/>
      <c r="AN1286" s="57"/>
      <c r="AO1286" s="57"/>
      <c r="AP1286" s="57"/>
      <c r="AQ1286" s="57"/>
      <c r="AR1286" s="57"/>
      <c r="AS1286" s="57"/>
      <c r="AT1286" s="57"/>
      <c r="AU1286" s="57"/>
      <c r="AV1286" s="57"/>
      <c r="AW1286" s="57"/>
      <c r="AX1286" s="57"/>
      <c r="AY1286" s="57"/>
      <c r="AZ1286" s="57"/>
      <c r="BA1286" s="57"/>
      <c r="BB1286" s="57"/>
      <c r="BC1286" s="57"/>
      <c r="BD1286" s="57"/>
      <c r="BE1286" s="57"/>
      <c r="BF1286" s="57"/>
      <c r="BG1286" s="57"/>
      <c r="BH1286" s="57"/>
      <c r="BI1286" s="57"/>
      <c r="BJ1286" s="57"/>
      <c r="BK1286" s="57"/>
      <c r="BL1286" s="57"/>
      <c r="BM1286" s="57"/>
      <c r="BN1286" s="57"/>
      <c r="BO1286" s="57"/>
      <c r="BP1286" s="57"/>
      <c r="BQ1286" s="57"/>
      <c r="BR1286" s="57"/>
      <c r="BS1286" s="57"/>
      <c r="BT1286" s="57"/>
      <c r="BU1286" s="57"/>
      <c r="BV1286" s="57"/>
      <c r="BW1286" s="57"/>
      <c r="BX1286" s="57"/>
      <c r="BY1286" s="57"/>
      <c r="BZ1286" s="57"/>
      <c r="CA1286" s="57"/>
      <c r="CB1286" s="57"/>
      <c r="CC1286" s="57"/>
      <c r="CD1286" s="57"/>
      <c r="CE1286" s="57"/>
      <c r="CF1286" s="57"/>
      <c r="CG1286" s="57"/>
      <c r="CH1286" s="57"/>
      <c r="CI1286" s="57"/>
      <c r="CJ1286" s="57"/>
      <c r="CK1286" s="57"/>
      <c r="CL1286" s="57"/>
      <c r="CM1286" s="57"/>
      <c r="CN1286" s="57"/>
      <c r="CO1286" s="57"/>
      <c r="CP1286" s="57"/>
      <c r="CQ1286" s="57"/>
      <c r="CR1286" s="57"/>
      <c r="CS1286" s="57"/>
      <c r="CT1286" s="57"/>
      <c r="CU1286" s="57"/>
      <c r="CV1286" s="57"/>
      <c r="CW1286" s="57"/>
      <c r="CX1286" s="57"/>
    </row>
    <row r="1287" spans="1:102" s="6" customFormat="1" ht="39.75" customHeight="1">
      <c r="A1287" s="83">
        <v>23</v>
      </c>
      <c r="B1287" s="83"/>
      <c r="C1287" s="5" t="s">
        <v>697</v>
      </c>
      <c r="D1287" s="5" t="s">
        <v>605</v>
      </c>
      <c r="E1287" s="5" t="s">
        <v>606</v>
      </c>
      <c r="F1287" s="5" t="s">
        <v>698</v>
      </c>
      <c r="G1287" s="84" t="s">
        <v>34</v>
      </c>
      <c r="H1287" s="23">
        <v>5200</v>
      </c>
      <c r="I1287" s="89"/>
      <c r="J1287" s="10"/>
      <c r="K1287" s="6" t="s">
        <v>361</v>
      </c>
      <c r="L1287" s="5" t="s">
        <v>699</v>
      </c>
      <c r="M1287" s="10"/>
      <c r="N1287" s="57"/>
      <c r="O1287" s="57"/>
      <c r="P1287" s="57"/>
      <c r="Q1287" s="57"/>
      <c r="R1287" s="57"/>
      <c r="S1287" s="57"/>
      <c r="T1287" s="57"/>
      <c r="U1287" s="57"/>
      <c r="V1287" s="57"/>
      <c r="W1287" s="57"/>
      <c r="X1287" s="57"/>
      <c r="Y1287" s="57"/>
      <c r="Z1287" s="57"/>
      <c r="AA1287" s="57"/>
      <c r="AB1287" s="57"/>
      <c r="AC1287" s="57"/>
      <c r="AD1287" s="57"/>
      <c r="AE1287" s="57"/>
      <c r="AF1287" s="57"/>
      <c r="AG1287" s="57"/>
      <c r="AH1287" s="57"/>
      <c r="AI1287" s="57"/>
      <c r="AJ1287" s="57"/>
      <c r="AK1287" s="57"/>
      <c r="AL1287" s="57"/>
      <c r="AM1287" s="57"/>
      <c r="AN1287" s="57"/>
      <c r="AO1287" s="57"/>
      <c r="AP1287" s="57"/>
      <c r="AQ1287" s="57"/>
      <c r="AR1287" s="57"/>
      <c r="AS1287" s="57"/>
      <c r="AT1287" s="57"/>
      <c r="AU1287" s="57"/>
      <c r="AV1287" s="57"/>
      <c r="AW1287" s="57"/>
      <c r="AX1287" s="57"/>
      <c r="AY1287" s="57"/>
      <c r="AZ1287" s="57"/>
      <c r="BA1287" s="57"/>
      <c r="BB1287" s="57"/>
      <c r="BC1287" s="57"/>
      <c r="BD1287" s="57"/>
      <c r="BE1287" s="57"/>
      <c r="BF1287" s="57"/>
      <c r="BG1287" s="57"/>
      <c r="BH1287" s="57"/>
      <c r="BI1287" s="57"/>
      <c r="BJ1287" s="57"/>
      <c r="BK1287" s="57"/>
      <c r="BL1287" s="57"/>
      <c r="BM1287" s="57"/>
      <c r="BN1287" s="57"/>
      <c r="BO1287" s="57"/>
      <c r="BP1287" s="57"/>
      <c r="BQ1287" s="57"/>
      <c r="BR1287" s="57"/>
      <c r="BS1287" s="57"/>
      <c r="BT1287" s="57"/>
      <c r="BU1287" s="57"/>
      <c r="BV1287" s="57"/>
      <c r="BW1287" s="57"/>
      <c r="BX1287" s="57"/>
      <c r="BY1287" s="57"/>
      <c r="BZ1287" s="57"/>
      <c r="CA1287" s="57"/>
      <c r="CB1287" s="57"/>
      <c r="CC1287" s="57"/>
      <c r="CD1287" s="57"/>
      <c r="CE1287" s="57"/>
      <c r="CF1287" s="57"/>
      <c r="CG1287" s="57"/>
      <c r="CH1287" s="57"/>
      <c r="CI1287" s="57"/>
      <c r="CJ1287" s="57"/>
      <c r="CK1287" s="57"/>
      <c r="CL1287" s="57"/>
      <c r="CM1287" s="57"/>
      <c r="CN1287" s="57"/>
      <c r="CO1287" s="57"/>
      <c r="CP1287" s="57"/>
      <c r="CQ1287" s="57"/>
      <c r="CR1287" s="57"/>
      <c r="CS1287" s="57"/>
      <c r="CT1287" s="57"/>
      <c r="CU1287" s="57"/>
      <c r="CV1287" s="57"/>
      <c r="CW1287" s="57"/>
      <c r="CX1287" s="57"/>
    </row>
    <row r="1288" spans="1:102" s="6" customFormat="1" ht="39.75" customHeight="1">
      <c r="A1288" s="83">
        <v>24</v>
      </c>
      <c r="B1288" s="83"/>
      <c r="C1288" s="6" t="s">
        <v>700</v>
      </c>
      <c r="D1288" s="6" t="s">
        <v>600</v>
      </c>
      <c r="E1288" s="6" t="s">
        <v>701</v>
      </c>
      <c r="F1288" s="6" t="s">
        <v>702</v>
      </c>
      <c r="G1288" s="84" t="s">
        <v>34</v>
      </c>
      <c r="H1288" s="98">
        <v>25000</v>
      </c>
      <c r="I1288" s="89"/>
      <c r="J1288" s="10"/>
      <c r="K1288" s="6" t="s">
        <v>361</v>
      </c>
      <c r="L1288" s="6" t="s">
        <v>703</v>
      </c>
      <c r="M1288" s="10"/>
      <c r="N1288" s="57"/>
      <c r="O1288" s="57"/>
      <c r="P1288" s="57"/>
      <c r="Q1288" s="57"/>
      <c r="R1288" s="57"/>
      <c r="S1288" s="57"/>
      <c r="T1288" s="57"/>
      <c r="U1288" s="57"/>
      <c r="V1288" s="57"/>
      <c r="W1288" s="57"/>
      <c r="X1288" s="57"/>
      <c r="Y1288" s="57"/>
      <c r="Z1288" s="57"/>
      <c r="AA1288" s="57"/>
      <c r="AB1288" s="57"/>
      <c r="AC1288" s="57"/>
      <c r="AD1288" s="57"/>
      <c r="AE1288" s="57"/>
      <c r="AF1288" s="57"/>
      <c r="AG1288" s="57"/>
      <c r="AH1288" s="57"/>
      <c r="AI1288" s="57"/>
      <c r="AJ1288" s="57"/>
      <c r="AK1288" s="57"/>
      <c r="AL1288" s="57"/>
      <c r="AM1288" s="57"/>
      <c r="AN1288" s="57"/>
      <c r="AO1288" s="57"/>
      <c r="AP1288" s="57"/>
      <c r="AQ1288" s="57"/>
      <c r="AR1288" s="57"/>
      <c r="AS1288" s="57"/>
      <c r="AT1288" s="57"/>
      <c r="AU1288" s="57"/>
      <c r="AV1288" s="57"/>
      <c r="AW1288" s="57"/>
      <c r="AX1288" s="57"/>
      <c r="AY1288" s="57"/>
      <c r="AZ1288" s="57"/>
      <c r="BA1288" s="57"/>
      <c r="BB1288" s="57"/>
      <c r="BC1288" s="57"/>
      <c r="BD1288" s="57"/>
      <c r="BE1288" s="57"/>
      <c r="BF1288" s="57"/>
      <c r="BG1288" s="57"/>
      <c r="BH1288" s="57"/>
      <c r="BI1288" s="57"/>
      <c r="BJ1288" s="57"/>
      <c r="BK1288" s="57"/>
      <c r="BL1288" s="57"/>
      <c r="BM1288" s="57"/>
      <c r="BN1288" s="57"/>
      <c r="BO1288" s="57"/>
      <c r="BP1288" s="57"/>
      <c r="BQ1288" s="57"/>
      <c r="BR1288" s="57"/>
      <c r="BS1288" s="57"/>
      <c r="BT1288" s="57"/>
      <c r="BU1288" s="57"/>
      <c r="BV1288" s="57"/>
      <c r="BW1288" s="57"/>
      <c r="BX1288" s="57"/>
      <c r="BY1288" s="57"/>
      <c r="BZ1288" s="57"/>
      <c r="CA1288" s="57"/>
      <c r="CB1288" s="57"/>
      <c r="CC1288" s="57"/>
      <c r="CD1288" s="57"/>
      <c r="CE1288" s="57"/>
      <c r="CF1288" s="57"/>
      <c r="CG1288" s="57"/>
      <c r="CH1288" s="57"/>
      <c r="CI1288" s="57"/>
      <c r="CJ1288" s="57"/>
      <c r="CK1288" s="57"/>
      <c r="CL1288" s="57"/>
      <c r="CM1288" s="57"/>
      <c r="CN1288" s="57"/>
      <c r="CO1288" s="57"/>
      <c r="CP1288" s="57"/>
      <c r="CQ1288" s="57"/>
      <c r="CR1288" s="57"/>
      <c r="CS1288" s="57"/>
      <c r="CT1288" s="57"/>
      <c r="CU1288" s="57"/>
      <c r="CV1288" s="57"/>
      <c r="CW1288" s="57"/>
      <c r="CX1288" s="57"/>
    </row>
    <row r="1289" spans="1:102" s="46" customFormat="1" ht="37.5" customHeight="1">
      <c r="A1289" s="83">
        <v>25</v>
      </c>
      <c r="B1289" s="83"/>
      <c r="C1289" s="5" t="s">
        <v>704</v>
      </c>
      <c r="D1289" s="5" t="s">
        <v>600</v>
      </c>
      <c r="E1289" s="5"/>
      <c r="F1289" s="5"/>
      <c r="G1289" s="24"/>
      <c r="H1289" s="84">
        <v>7200</v>
      </c>
      <c r="I1289" s="13"/>
      <c r="J1289" s="6"/>
      <c r="K1289" s="90"/>
      <c r="L1289" s="84"/>
      <c r="M1289" s="6"/>
      <c r="N1289" s="57"/>
      <c r="O1289" s="57"/>
      <c r="P1289" s="57"/>
      <c r="Q1289" s="57"/>
      <c r="R1289" s="57"/>
      <c r="S1289" s="57"/>
      <c r="T1289" s="57"/>
      <c r="U1289" s="57"/>
      <c r="V1289" s="57"/>
      <c r="W1289" s="57"/>
      <c r="X1289" s="57"/>
      <c r="Y1289" s="57"/>
      <c r="Z1289" s="57"/>
      <c r="AA1289" s="57"/>
      <c r="AB1289" s="57"/>
      <c r="AC1289" s="57"/>
      <c r="AD1289" s="57"/>
      <c r="AE1289" s="57"/>
      <c r="AF1289" s="57"/>
      <c r="AG1289" s="57"/>
      <c r="AH1289" s="57"/>
      <c r="AI1289" s="57"/>
      <c r="AJ1289" s="57"/>
      <c r="AK1289" s="57"/>
      <c r="AL1289" s="57"/>
      <c r="AM1289" s="57"/>
      <c r="AN1289" s="57"/>
      <c r="AO1289" s="57"/>
      <c r="AP1289" s="57"/>
      <c r="AQ1289" s="57"/>
      <c r="AR1289" s="57"/>
      <c r="AS1289" s="57"/>
      <c r="AT1289" s="57"/>
      <c r="AU1289" s="57"/>
      <c r="AV1289" s="57"/>
      <c r="AW1289" s="57"/>
      <c r="AX1289" s="57"/>
      <c r="AY1289" s="57"/>
      <c r="AZ1289" s="57"/>
      <c r="BA1289" s="57"/>
      <c r="BB1289" s="57"/>
      <c r="BC1289" s="57"/>
      <c r="BD1289" s="57"/>
      <c r="BE1289" s="57"/>
      <c r="BF1289" s="57"/>
      <c r="BG1289" s="57"/>
      <c r="BH1289" s="57"/>
      <c r="BI1289" s="57"/>
      <c r="BJ1289" s="57"/>
      <c r="BK1289" s="57"/>
      <c r="BL1289" s="57"/>
      <c r="BM1289" s="57"/>
      <c r="BN1289" s="57"/>
      <c r="BO1289" s="57"/>
      <c r="BP1289" s="57"/>
      <c r="BQ1289" s="57"/>
      <c r="BR1289" s="57"/>
      <c r="BS1289" s="57"/>
      <c r="BT1289" s="57"/>
      <c r="BU1289" s="57"/>
      <c r="BV1289" s="57"/>
      <c r="BW1289" s="57"/>
      <c r="BX1289" s="57"/>
      <c r="BY1289" s="57"/>
      <c r="BZ1289" s="57"/>
      <c r="CA1289" s="57"/>
      <c r="CB1289" s="57"/>
      <c r="CC1289" s="57"/>
      <c r="CD1289" s="57"/>
      <c r="CE1289" s="57"/>
      <c r="CF1289" s="57"/>
      <c r="CG1289" s="57"/>
      <c r="CH1289" s="57"/>
      <c r="CI1289" s="57"/>
      <c r="CJ1289" s="57"/>
      <c r="CK1289" s="57"/>
      <c r="CL1289" s="57"/>
      <c r="CM1289" s="57"/>
      <c r="CN1289" s="57"/>
      <c r="CO1289" s="57"/>
      <c r="CP1289" s="57"/>
      <c r="CQ1289" s="57"/>
      <c r="CR1289" s="57"/>
      <c r="CS1289" s="57"/>
      <c r="CT1289" s="57"/>
      <c r="CU1289" s="57"/>
      <c r="CV1289" s="57"/>
      <c r="CW1289" s="57"/>
      <c r="CX1289" s="57"/>
    </row>
    <row r="1290" spans="1:102" s="46" customFormat="1" ht="37.5" customHeight="1">
      <c r="A1290" s="83">
        <v>26</v>
      </c>
      <c r="B1290" s="83"/>
      <c r="C1290" s="5" t="s">
        <v>705</v>
      </c>
      <c r="D1290" s="5" t="s">
        <v>632</v>
      </c>
      <c r="E1290" s="5"/>
      <c r="F1290" s="5"/>
      <c r="G1290" s="24"/>
      <c r="H1290" s="84">
        <v>5000</v>
      </c>
      <c r="I1290" s="13"/>
      <c r="J1290" s="6"/>
      <c r="K1290" s="90"/>
      <c r="L1290" s="84"/>
      <c r="M1290" s="6"/>
      <c r="N1290" s="57"/>
      <c r="O1290" s="57"/>
      <c r="P1290" s="57"/>
      <c r="Q1290" s="57"/>
      <c r="R1290" s="57"/>
      <c r="S1290" s="57"/>
      <c r="T1290" s="57"/>
      <c r="U1290" s="57"/>
      <c r="V1290" s="57"/>
      <c r="W1290" s="57"/>
      <c r="X1290" s="57"/>
      <c r="Y1290" s="57"/>
      <c r="Z1290" s="57"/>
      <c r="AA1290" s="57"/>
      <c r="AB1290" s="57"/>
      <c r="AC1290" s="57"/>
      <c r="AD1290" s="57"/>
      <c r="AE1290" s="57"/>
      <c r="AF1290" s="57"/>
      <c r="AG1290" s="57"/>
      <c r="AH1290" s="57"/>
      <c r="AI1290" s="57"/>
      <c r="AJ1290" s="57"/>
      <c r="AK1290" s="57"/>
      <c r="AL1290" s="57"/>
      <c r="AM1290" s="57"/>
      <c r="AN1290" s="57"/>
      <c r="AO1290" s="57"/>
      <c r="AP1290" s="57"/>
      <c r="AQ1290" s="57"/>
      <c r="AR1290" s="57"/>
      <c r="AS1290" s="57"/>
      <c r="AT1290" s="57"/>
      <c r="AU1290" s="57"/>
      <c r="AV1290" s="57"/>
      <c r="AW1290" s="57"/>
      <c r="AX1290" s="57"/>
      <c r="AY1290" s="57"/>
      <c r="AZ1290" s="57"/>
      <c r="BA1290" s="57"/>
      <c r="BB1290" s="57"/>
      <c r="BC1290" s="57"/>
      <c r="BD1290" s="57"/>
      <c r="BE1290" s="57"/>
      <c r="BF1290" s="57"/>
      <c r="BG1290" s="57"/>
      <c r="BH1290" s="57"/>
      <c r="BI1290" s="57"/>
      <c r="BJ1290" s="57"/>
      <c r="BK1290" s="57"/>
      <c r="BL1290" s="57"/>
      <c r="BM1290" s="57"/>
      <c r="BN1290" s="57"/>
      <c r="BO1290" s="57"/>
      <c r="BP1290" s="57"/>
      <c r="BQ1290" s="57"/>
      <c r="BR1290" s="57"/>
      <c r="BS1290" s="57"/>
      <c r="BT1290" s="57"/>
      <c r="BU1290" s="57"/>
      <c r="BV1290" s="57"/>
      <c r="BW1290" s="57"/>
      <c r="BX1290" s="57"/>
      <c r="BY1290" s="57"/>
      <c r="BZ1290" s="57"/>
      <c r="CA1290" s="57"/>
      <c r="CB1290" s="57"/>
      <c r="CC1290" s="57"/>
      <c r="CD1290" s="57"/>
      <c r="CE1290" s="57"/>
      <c r="CF1290" s="57"/>
      <c r="CG1290" s="57"/>
      <c r="CH1290" s="57"/>
      <c r="CI1290" s="57"/>
      <c r="CJ1290" s="57"/>
      <c r="CK1290" s="57"/>
      <c r="CL1290" s="57"/>
      <c r="CM1290" s="57"/>
      <c r="CN1290" s="57"/>
      <c r="CO1290" s="57"/>
      <c r="CP1290" s="57"/>
      <c r="CQ1290" s="57"/>
      <c r="CR1290" s="57"/>
      <c r="CS1290" s="57"/>
      <c r="CT1290" s="57"/>
      <c r="CU1290" s="57"/>
      <c r="CV1290" s="57"/>
      <c r="CW1290" s="57"/>
      <c r="CX1290" s="57"/>
    </row>
    <row r="1291" spans="1:13" s="46" customFormat="1" ht="30" customHeight="1">
      <c r="A1291" s="83">
        <v>27</v>
      </c>
      <c r="B1291" s="83"/>
      <c r="C1291" s="5" t="s">
        <v>706</v>
      </c>
      <c r="D1291" s="5" t="s">
        <v>707</v>
      </c>
      <c r="E1291" s="83" t="s">
        <v>708</v>
      </c>
      <c r="F1291" s="83" t="s">
        <v>709</v>
      </c>
      <c r="G1291" s="92" t="s">
        <v>243</v>
      </c>
      <c r="H1291" s="84"/>
      <c r="I1291" s="89">
        <v>26000</v>
      </c>
      <c r="J1291" s="10"/>
      <c r="K1291" s="6" t="s">
        <v>710</v>
      </c>
      <c r="L1291" s="102" t="s">
        <v>711</v>
      </c>
      <c r="M1291" s="10"/>
    </row>
    <row r="1292" spans="1:13" s="46" customFormat="1" ht="30" customHeight="1">
      <c r="A1292" s="83">
        <v>28</v>
      </c>
      <c r="B1292" s="83"/>
      <c r="C1292" s="5" t="s">
        <v>712</v>
      </c>
      <c r="D1292" s="5" t="s">
        <v>707</v>
      </c>
      <c r="E1292" s="4" t="s">
        <v>713</v>
      </c>
      <c r="F1292" s="92" t="s">
        <v>714</v>
      </c>
      <c r="G1292" s="92" t="s">
        <v>34</v>
      </c>
      <c r="H1292" s="84">
        <v>5000</v>
      </c>
      <c r="I1292" s="89"/>
      <c r="J1292" s="10"/>
      <c r="K1292" s="6" t="s">
        <v>687</v>
      </c>
      <c r="L1292" s="92" t="s">
        <v>715</v>
      </c>
      <c r="M1292" s="10"/>
    </row>
    <row r="1293" spans="1:13" s="46" customFormat="1" ht="30" customHeight="1">
      <c r="A1293" s="83">
        <v>29</v>
      </c>
      <c r="B1293" s="83"/>
      <c r="C1293" s="5" t="s">
        <v>716</v>
      </c>
      <c r="D1293" s="5" t="s">
        <v>717</v>
      </c>
      <c r="E1293" s="4" t="s">
        <v>718</v>
      </c>
      <c r="F1293" s="92" t="s">
        <v>719</v>
      </c>
      <c r="G1293" s="92" t="s">
        <v>34</v>
      </c>
      <c r="H1293" s="98">
        <v>400</v>
      </c>
      <c r="I1293" s="89"/>
      <c r="J1293" s="10"/>
      <c r="K1293" s="6">
        <v>3.92015</v>
      </c>
      <c r="L1293" s="92" t="s">
        <v>720</v>
      </c>
      <c r="M1293" s="10"/>
    </row>
    <row r="1294" spans="1:13" s="46" customFormat="1" ht="30" customHeight="1">
      <c r="A1294" s="83">
        <v>30</v>
      </c>
      <c r="B1294" s="83"/>
      <c r="C1294" s="5" t="s">
        <v>716</v>
      </c>
      <c r="D1294" s="5" t="s">
        <v>717</v>
      </c>
      <c r="E1294" s="4" t="s">
        <v>718</v>
      </c>
      <c r="F1294" s="92" t="s">
        <v>721</v>
      </c>
      <c r="G1294" s="92" t="s">
        <v>243</v>
      </c>
      <c r="H1294" s="23"/>
      <c r="I1294" s="89">
        <v>1300</v>
      </c>
      <c r="J1294" s="10"/>
      <c r="K1294" s="6" t="s">
        <v>722</v>
      </c>
      <c r="L1294" s="92" t="s">
        <v>723</v>
      </c>
      <c r="M1294" s="10"/>
    </row>
    <row r="1295" spans="1:13" s="46" customFormat="1" ht="30" customHeight="1">
      <c r="A1295" s="83">
        <v>31</v>
      </c>
      <c r="B1295" s="83"/>
      <c r="C1295" s="5" t="s">
        <v>724</v>
      </c>
      <c r="D1295" s="5" t="s">
        <v>717</v>
      </c>
      <c r="E1295" s="6" t="s">
        <v>725</v>
      </c>
      <c r="F1295" s="6" t="s">
        <v>726</v>
      </c>
      <c r="G1295" s="84" t="s">
        <v>34</v>
      </c>
      <c r="H1295" s="84">
        <v>4000</v>
      </c>
      <c r="I1295" s="89"/>
      <c r="J1295" s="10"/>
      <c r="K1295" s="6" t="s">
        <v>41</v>
      </c>
      <c r="L1295" s="6" t="s">
        <v>727</v>
      </c>
      <c r="M1295" s="10"/>
    </row>
    <row r="1296" spans="1:13" s="46" customFormat="1" ht="30" customHeight="1">
      <c r="A1296" s="83">
        <v>32</v>
      </c>
      <c r="B1296" s="83"/>
      <c r="C1296" s="6" t="s">
        <v>728</v>
      </c>
      <c r="D1296" s="5" t="s">
        <v>729</v>
      </c>
      <c r="E1296" s="6" t="s">
        <v>730</v>
      </c>
      <c r="F1296" s="6" t="s">
        <v>731</v>
      </c>
      <c r="G1296" s="84" t="s">
        <v>34</v>
      </c>
      <c r="H1296" s="98">
        <v>26136</v>
      </c>
      <c r="I1296" s="89"/>
      <c r="J1296" s="10"/>
      <c r="K1296" s="6" t="s">
        <v>51</v>
      </c>
      <c r="L1296" s="6" t="s">
        <v>732</v>
      </c>
      <c r="M1296" s="10"/>
    </row>
    <row r="1297" spans="1:13" s="46" customFormat="1" ht="30" customHeight="1">
      <c r="A1297" s="83">
        <v>33</v>
      </c>
      <c r="B1297" s="83"/>
      <c r="C1297" s="5" t="s">
        <v>733</v>
      </c>
      <c r="D1297" s="5" t="s">
        <v>734</v>
      </c>
      <c r="E1297" s="6" t="s">
        <v>735</v>
      </c>
      <c r="F1297" s="6" t="s">
        <v>736</v>
      </c>
      <c r="G1297" s="84" t="s">
        <v>34</v>
      </c>
      <c r="H1297" s="98">
        <v>5200</v>
      </c>
      <c r="I1297" s="103"/>
      <c r="J1297" s="104"/>
      <c r="K1297" s="6" t="s">
        <v>737</v>
      </c>
      <c r="L1297" s="6" t="s">
        <v>738</v>
      </c>
      <c r="M1297" s="104"/>
    </row>
    <row r="1298" spans="1:13" s="46" customFormat="1" ht="30" customHeight="1">
      <c r="A1298" s="83">
        <v>34</v>
      </c>
      <c r="B1298" s="83"/>
      <c r="C1298" s="5" t="s">
        <v>739</v>
      </c>
      <c r="D1298" s="5" t="s">
        <v>740</v>
      </c>
      <c r="E1298" s="6" t="s">
        <v>741</v>
      </c>
      <c r="F1298" s="6" t="s">
        <v>742</v>
      </c>
      <c r="G1298" s="84" t="s">
        <v>34</v>
      </c>
      <c r="H1298" s="23">
        <v>400</v>
      </c>
      <c r="I1298" s="13"/>
      <c r="J1298" s="6"/>
      <c r="K1298" s="6" t="s">
        <v>743</v>
      </c>
      <c r="L1298" s="6" t="s">
        <v>744</v>
      </c>
      <c r="M1298" s="6"/>
    </row>
    <row r="1299" spans="1:13" s="46" customFormat="1" ht="30" customHeight="1">
      <c r="A1299" s="83">
        <v>35</v>
      </c>
      <c r="B1299" s="83"/>
      <c r="C1299" s="6" t="s">
        <v>745</v>
      </c>
      <c r="D1299" s="6" t="s">
        <v>734</v>
      </c>
      <c r="E1299" s="6" t="s">
        <v>746</v>
      </c>
      <c r="F1299" s="6" t="s">
        <v>747</v>
      </c>
      <c r="G1299" s="84" t="s">
        <v>34</v>
      </c>
      <c r="H1299" s="84">
        <v>5000</v>
      </c>
      <c r="I1299" s="13"/>
      <c r="J1299" s="6"/>
      <c r="K1299" s="6" t="s">
        <v>748</v>
      </c>
      <c r="L1299" s="6" t="s">
        <v>749</v>
      </c>
      <c r="M1299" s="6"/>
    </row>
    <row r="1300" spans="1:13" s="46" customFormat="1" ht="30" customHeight="1">
      <c r="A1300" s="83">
        <v>36</v>
      </c>
      <c r="B1300" s="83"/>
      <c r="C1300" s="6" t="s">
        <v>750</v>
      </c>
      <c r="D1300" s="6" t="s">
        <v>729</v>
      </c>
      <c r="E1300" s="6" t="s">
        <v>751</v>
      </c>
      <c r="F1300" s="6" t="s">
        <v>752</v>
      </c>
      <c r="G1300" s="84" t="s">
        <v>34</v>
      </c>
      <c r="H1300" s="84">
        <v>3000</v>
      </c>
      <c r="I1300" s="13"/>
      <c r="J1300" s="6"/>
      <c r="K1300" s="6" t="s">
        <v>311</v>
      </c>
      <c r="L1300" s="6" t="s">
        <v>753</v>
      </c>
      <c r="M1300" s="6"/>
    </row>
    <row r="1301" spans="1:13" s="46" customFormat="1" ht="30" customHeight="1">
      <c r="A1301" s="83">
        <v>37</v>
      </c>
      <c r="B1301" s="83"/>
      <c r="C1301" s="5" t="s">
        <v>754</v>
      </c>
      <c r="D1301" s="5" t="s">
        <v>263</v>
      </c>
      <c r="E1301" s="6" t="s">
        <v>755</v>
      </c>
      <c r="F1301" s="6" t="s">
        <v>756</v>
      </c>
      <c r="G1301" s="84" t="s">
        <v>757</v>
      </c>
      <c r="H1301" s="23"/>
      <c r="I1301" s="89">
        <v>85387</v>
      </c>
      <c r="J1301" s="10"/>
      <c r="K1301" s="90">
        <v>42801</v>
      </c>
      <c r="L1301" s="6" t="s">
        <v>758</v>
      </c>
      <c r="M1301" s="6"/>
    </row>
    <row r="1302" spans="1:13" s="46" customFormat="1" ht="30" customHeight="1">
      <c r="A1302" s="83">
        <v>38</v>
      </c>
      <c r="B1302" s="83"/>
      <c r="C1302" s="5" t="s">
        <v>759</v>
      </c>
      <c r="D1302" s="5" t="s">
        <v>263</v>
      </c>
      <c r="E1302" s="6" t="s">
        <v>755</v>
      </c>
      <c r="F1302" s="6" t="s">
        <v>760</v>
      </c>
      <c r="G1302" s="84" t="s">
        <v>761</v>
      </c>
      <c r="H1302" s="23"/>
      <c r="I1302" s="89">
        <v>42550</v>
      </c>
      <c r="J1302" s="10"/>
      <c r="K1302" s="90">
        <v>42894</v>
      </c>
      <c r="L1302" s="84" t="s">
        <v>762</v>
      </c>
      <c r="M1302" s="6"/>
    </row>
    <row r="1303" spans="1:13" s="46" customFormat="1" ht="30" customHeight="1">
      <c r="A1303" s="83">
        <v>39</v>
      </c>
      <c r="B1303" s="83"/>
      <c r="C1303" s="5" t="s">
        <v>759</v>
      </c>
      <c r="D1303" s="5" t="s">
        <v>263</v>
      </c>
      <c r="E1303" s="6" t="s">
        <v>755</v>
      </c>
      <c r="F1303" s="5" t="s">
        <v>763</v>
      </c>
      <c r="G1303" s="105" t="s">
        <v>761</v>
      </c>
      <c r="H1303" s="98"/>
      <c r="I1303" s="89">
        <v>10638</v>
      </c>
      <c r="J1303" s="89"/>
      <c r="K1303" s="90">
        <v>42894</v>
      </c>
      <c r="L1303" s="84" t="s">
        <v>764</v>
      </c>
      <c r="M1303" s="6"/>
    </row>
    <row r="1304" spans="1:13" s="46" customFormat="1" ht="30" customHeight="1">
      <c r="A1304" s="83">
        <v>40</v>
      </c>
      <c r="B1304" s="83"/>
      <c r="C1304" s="5" t="s">
        <v>765</v>
      </c>
      <c r="D1304" s="5" t="s">
        <v>766</v>
      </c>
      <c r="E1304" s="5" t="s">
        <v>767</v>
      </c>
      <c r="F1304" s="5" t="s">
        <v>768</v>
      </c>
      <c r="G1304" s="24" t="s">
        <v>769</v>
      </c>
      <c r="H1304" s="84"/>
      <c r="I1304" s="13">
        <v>89653</v>
      </c>
      <c r="J1304" s="6"/>
      <c r="K1304" s="90" t="s">
        <v>770</v>
      </c>
      <c r="L1304" s="84" t="s">
        <v>771</v>
      </c>
      <c r="M1304" s="6"/>
    </row>
    <row r="1305" spans="1:13" s="46" customFormat="1" ht="30" customHeight="1">
      <c r="A1305" s="83">
        <v>41</v>
      </c>
      <c r="B1305" s="83"/>
      <c r="C1305" s="6" t="s">
        <v>772</v>
      </c>
      <c r="D1305" s="6" t="s">
        <v>707</v>
      </c>
      <c r="E1305" s="6" t="s">
        <v>773</v>
      </c>
      <c r="F1305" s="6" t="s">
        <v>774</v>
      </c>
      <c r="G1305" s="13" t="s">
        <v>34</v>
      </c>
      <c r="H1305" s="84">
        <v>4900</v>
      </c>
      <c r="I1305" s="6"/>
      <c r="J1305" s="6"/>
      <c r="K1305" s="90">
        <v>42895</v>
      </c>
      <c r="L1305" s="13" t="s">
        <v>775</v>
      </c>
      <c r="M1305" s="6"/>
    </row>
    <row r="1306" spans="1:13" s="46" customFormat="1" ht="30" customHeight="1">
      <c r="A1306" s="83">
        <v>42</v>
      </c>
      <c r="B1306" s="83"/>
      <c r="C1306" s="5" t="s">
        <v>776</v>
      </c>
      <c r="D1306" s="5" t="s">
        <v>740</v>
      </c>
      <c r="E1306" s="6" t="s">
        <v>777</v>
      </c>
      <c r="F1306" s="6" t="s">
        <v>778</v>
      </c>
      <c r="G1306" s="84" t="s">
        <v>34</v>
      </c>
      <c r="H1306" s="23">
        <v>4705</v>
      </c>
      <c r="I1306" s="89"/>
      <c r="J1306" s="10"/>
      <c r="K1306" s="90">
        <v>42741</v>
      </c>
      <c r="L1306" s="6" t="s">
        <v>779</v>
      </c>
      <c r="M1306" s="6"/>
    </row>
    <row r="1307" spans="1:102" s="6" customFormat="1" ht="30" customHeight="1">
      <c r="A1307" s="83">
        <v>43</v>
      </c>
      <c r="B1307" s="83"/>
      <c r="C1307" s="5" t="s">
        <v>739</v>
      </c>
      <c r="D1307" s="5" t="s">
        <v>740</v>
      </c>
      <c r="E1307" s="6" t="s">
        <v>780</v>
      </c>
      <c r="F1307" s="6" t="s">
        <v>781</v>
      </c>
      <c r="G1307" s="84" t="s">
        <v>34</v>
      </c>
      <c r="H1307" s="23">
        <v>879</v>
      </c>
      <c r="I1307" s="89"/>
      <c r="J1307" s="10"/>
      <c r="K1307" s="90">
        <v>43003</v>
      </c>
      <c r="L1307" s="6" t="s">
        <v>782</v>
      </c>
      <c r="N1307" s="57"/>
      <c r="O1307" s="57"/>
      <c r="P1307" s="57"/>
      <c r="Q1307" s="57"/>
      <c r="R1307" s="57"/>
      <c r="S1307" s="57"/>
      <c r="T1307" s="57"/>
      <c r="U1307" s="57"/>
      <c r="V1307" s="57"/>
      <c r="W1307" s="57"/>
      <c r="X1307" s="57"/>
      <c r="Y1307" s="57"/>
      <c r="Z1307" s="57"/>
      <c r="AA1307" s="57"/>
      <c r="AB1307" s="57"/>
      <c r="AC1307" s="57"/>
      <c r="AD1307" s="57"/>
      <c r="AE1307" s="57"/>
      <c r="AF1307" s="57"/>
      <c r="AG1307" s="57"/>
      <c r="AH1307" s="57"/>
      <c r="AI1307" s="57"/>
      <c r="AJ1307" s="57"/>
      <c r="AK1307" s="57"/>
      <c r="AL1307" s="57"/>
      <c r="AM1307" s="57"/>
      <c r="AN1307" s="57"/>
      <c r="AO1307" s="57"/>
      <c r="AP1307" s="57"/>
      <c r="AQ1307" s="57"/>
      <c r="AR1307" s="57"/>
      <c r="AS1307" s="57"/>
      <c r="AT1307" s="57"/>
      <c r="AU1307" s="57"/>
      <c r="AV1307" s="57"/>
      <c r="AW1307" s="57"/>
      <c r="AX1307" s="57"/>
      <c r="AY1307" s="57"/>
      <c r="AZ1307" s="57"/>
      <c r="BA1307" s="57"/>
      <c r="BB1307" s="57"/>
      <c r="BC1307" s="57"/>
      <c r="BD1307" s="57"/>
      <c r="BE1307" s="57"/>
      <c r="BF1307" s="57"/>
      <c r="BG1307" s="57"/>
      <c r="BH1307" s="57"/>
      <c r="BI1307" s="57"/>
      <c r="BJ1307" s="57"/>
      <c r="BK1307" s="57"/>
      <c r="BL1307" s="57"/>
      <c r="BM1307" s="57"/>
      <c r="BN1307" s="57"/>
      <c r="BO1307" s="57"/>
      <c r="BP1307" s="57"/>
      <c r="BQ1307" s="57"/>
      <c r="BR1307" s="57"/>
      <c r="BS1307" s="57"/>
      <c r="BT1307" s="57"/>
      <c r="BU1307" s="57"/>
      <c r="BV1307" s="57"/>
      <c r="BW1307" s="57"/>
      <c r="BX1307" s="57"/>
      <c r="BY1307" s="57"/>
      <c r="BZ1307" s="57"/>
      <c r="CA1307" s="57"/>
      <c r="CB1307" s="57"/>
      <c r="CC1307" s="57"/>
      <c r="CD1307" s="57"/>
      <c r="CE1307" s="57"/>
      <c r="CF1307" s="57"/>
      <c r="CG1307" s="57"/>
      <c r="CH1307" s="57"/>
      <c r="CI1307" s="57"/>
      <c r="CJ1307" s="57"/>
      <c r="CK1307" s="57"/>
      <c r="CL1307" s="57"/>
      <c r="CM1307" s="57"/>
      <c r="CN1307" s="57"/>
      <c r="CO1307" s="57"/>
      <c r="CP1307" s="57"/>
      <c r="CQ1307" s="57"/>
      <c r="CR1307" s="57"/>
      <c r="CS1307" s="57"/>
      <c r="CT1307" s="57"/>
      <c r="CU1307" s="57"/>
      <c r="CV1307" s="57"/>
      <c r="CW1307" s="57"/>
      <c r="CX1307" s="57"/>
    </row>
    <row r="1308" spans="1:102" s="6" customFormat="1" ht="34.5" customHeight="1">
      <c r="A1308" s="83">
        <v>44</v>
      </c>
      <c r="B1308" s="83"/>
      <c r="C1308" s="5" t="s">
        <v>783</v>
      </c>
      <c r="D1308" s="6" t="s">
        <v>784</v>
      </c>
      <c r="E1308" s="6" t="s">
        <v>785</v>
      </c>
      <c r="F1308" s="6" t="s">
        <v>786</v>
      </c>
      <c r="G1308" s="84" t="s">
        <v>787</v>
      </c>
      <c r="H1308" s="98"/>
      <c r="I1308" s="89">
        <v>7200</v>
      </c>
      <c r="J1308" s="89"/>
      <c r="K1308" s="6" t="s">
        <v>788</v>
      </c>
      <c r="L1308" s="6" t="s">
        <v>789</v>
      </c>
      <c r="M1308" s="10"/>
      <c r="N1308" s="57"/>
      <c r="O1308" s="57"/>
      <c r="P1308" s="57"/>
      <c r="Q1308" s="57"/>
      <c r="R1308" s="57"/>
      <c r="S1308" s="57"/>
      <c r="T1308" s="57"/>
      <c r="U1308" s="57"/>
      <c r="V1308" s="57"/>
      <c r="W1308" s="57"/>
      <c r="X1308" s="57"/>
      <c r="Y1308" s="57"/>
      <c r="Z1308" s="57"/>
      <c r="AA1308" s="57"/>
      <c r="AB1308" s="57"/>
      <c r="AC1308" s="57"/>
      <c r="AD1308" s="57"/>
      <c r="AE1308" s="57"/>
      <c r="AF1308" s="57"/>
      <c r="AG1308" s="57"/>
      <c r="AH1308" s="57"/>
      <c r="AI1308" s="57"/>
      <c r="AJ1308" s="57"/>
      <c r="AK1308" s="57"/>
      <c r="AL1308" s="57"/>
      <c r="AM1308" s="57"/>
      <c r="AN1308" s="57"/>
      <c r="AO1308" s="57"/>
      <c r="AP1308" s="57"/>
      <c r="AQ1308" s="57"/>
      <c r="AR1308" s="57"/>
      <c r="AS1308" s="57"/>
      <c r="AT1308" s="57"/>
      <c r="AU1308" s="57"/>
      <c r="AV1308" s="57"/>
      <c r="AW1308" s="57"/>
      <c r="AX1308" s="57"/>
      <c r="AY1308" s="57"/>
      <c r="AZ1308" s="57"/>
      <c r="BA1308" s="57"/>
      <c r="BB1308" s="57"/>
      <c r="BC1308" s="57"/>
      <c r="BD1308" s="57"/>
      <c r="BE1308" s="57"/>
      <c r="BF1308" s="57"/>
      <c r="BG1308" s="57"/>
      <c r="BH1308" s="57"/>
      <c r="BI1308" s="57"/>
      <c r="BJ1308" s="57"/>
      <c r="BK1308" s="57"/>
      <c r="BL1308" s="57"/>
      <c r="BM1308" s="57"/>
      <c r="BN1308" s="57"/>
      <c r="BO1308" s="57"/>
      <c r="BP1308" s="57"/>
      <c r="BQ1308" s="57"/>
      <c r="BR1308" s="57"/>
      <c r="BS1308" s="57"/>
      <c r="BT1308" s="57"/>
      <c r="BU1308" s="57"/>
      <c r="BV1308" s="57"/>
      <c r="BW1308" s="57"/>
      <c r="BX1308" s="57"/>
      <c r="BY1308" s="57"/>
      <c r="BZ1308" s="57"/>
      <c r="CA1308" s="57"/>
      <c r="CB1308" s="57"/>
      <c r="CC1308" s="57"/>
      <c r="CD1308" s="57"/>
      <c r="CE1308" s="57"/>
      <c r="CF1308" s="57"/>
      <c r="CG1308" s="57"/>
      <c r="CH1308" s="57"/>
      <c r="CI1308" s="57"/>
      <c r="CJ1308" s="57"/>
      <c r="CK1308" s="57"/>
      <c r="CL1308" s="57"/>
      <c r="CM1308" s="57"/>
      <c r="CN1308" s="57"/>
      <c r="CO1308" s="57"/>
      <c r="CP1308" s="57"/>
      <c r="CQ1308" s="57"/>
      <c r="CR1308" s="57"/>
      <c r="CS1308" s="57"/>
      <c r="CT1308" s="57"/>
      <c r="CU1308" s="57"/>
      <c r="CV1308" s="57"/>
      <c r="CW1308" s="57"/>
      <c r="CX1308" s="57"/>
    </row>
    <row r="1309" spans="1:102" s="46" customFormat="1" ht="39.75" customHeight="1">
      <c r="A1309" s="83">
        <v>45</v>
      </c>
      <c r="B1309" s="83"/>
      <c r="C1309" s="5" t="s">
        <v>790</v>
      </c>
      <c r="D1309" s="5" t="s">
        <v>784</v>
      </c>
      <c r="E1309" s="5" t="s">
        <v>791</v>
      </c>
      <c r="F1309" s="5" t="s">
        <v>792</v>
      </c>
      <c r="G1309" s="88" t="s">
        <v>34</v>
      </c>
      <c r="H1309" s="98">
        <v>5000</v>
      </c>
      <c r="I1309" s="89"/>
      <c r="J1309" s="10"/>
      <c r="K1309" s="6" t="s">
        <v>793</v>
      </c>
      <c r="L1309" s="5" t="s">
        <v>794</v>
      </c>
      <c r="M1309" s="6"/>
      <c r="N1309" s="57"/>
      <c r="O1309" s="57"/>
      <c r="P1309" s="57"/>
      <c r="Q1309" s="57"/>
      <c r="R1309" s="57"/>
      <c r="S1309" s="57"/>
      <c r="T1309" s="57"/>
      <c r="U1309" s="57"/>
      <c r="V1309" s="57"/>
      <c r="W1309" s="57"/>
      <c r="X1309" s="57"/>
      <c r="Y1309" s="57"/>
      <c r="Z1309" s="57"/>
      <c r="AA1309" s="57"/>
      <c r="AB1309" s="57"/>
      <c r="AC1309" s="57"/>
      <c r="AD1309" s="57"/>
      <c r="AE1309" s="57"/>
      <c r="AF1309" s="57"/>
      <c r="AG1309" s="57"/>
      <c r="AH1309" s="57"/>
      <c r="AI1309" s="57"/>
      <c r="AJ1309" s="57"/>
      <c r="AK1309" s="57"/>
      <c r="AL1309" s="57"/>
      <c r="AM1309" s="57"/>
      <c r="AN1309" s="57"/>
      <c r="AO1309" s="57"/>
      <c r="AP1309" s="57"/>
      <c r="AQ1309" s="57"/>
      <c r="AR1309" s="57"/>
      <c r="AS1309" s="57"/>
      <c r="AT1309" s="57"/>
      <c r="AU1309" s="57"/>
      <c r="AV1309" s="57"/>
      <c r="AW1309" s="57"/>
      <c r="AX1309" s="57"/>
      <c r="AY1309" s="57"/>
      <c r="AZ1309" s="57"/>
      <c r="BA1309" s="57"/>
      <c r="BB1309" s="57"/>
      <c r="BC1309" s="57"/>
      <c r="BD1309" s="57"/>
      <c r="BE1309" s="57"/>
      <c r="BF1309" s="57"/>
      <c r="BG1309" s="57"/>
      <c r="BH1309" s="57"/>
      <c r="BI1309" s="57"/>
      <c r="BJ1309" s="57"/>
      <c r="BK1309" s="57"/>
      <c r="BL1309" s="57"/>
      <c r="BM1309" s="57"/>
      <c r="BN1309" s="57"/>
      <c r="BO1309" s="57"/>
      <c r="BP1309" s="57"/>
      <c r="BQ1309" s="57"/>
      <c r="BR1309" s="57"/>
      <c r="BS1309" s="57"/>
      <c r="BT1309" s="57"/>
      <c r="BU1309" s="57"/>
      <c r="BV1309" s="57"/>
      <c r="BW1309" s="57"/>
      <c r="BX1309" s="57"/>
      <c r="BY1309" s="57"/>
      <c r="BZ1309" s="57"/>
      <c r="CA1309" s="57"/>
      <c r="CB1309" s="57"/>
      <c r="CC1309" s="57"/>
      <c r="CD1309" s="57"/>
      <c r="CE1309" s="57"/>
      <c r="CF1309" s="57"/>
      <c r="CG1309" s="57"/>
      <c r="CH1309" s="57"/>
      <c r="CI1309" s="57"/>
      <c r="CJ1309" s="57"/>
      <c r="CK1309" s="57"/>
      <c r="CL1309" s="57"/>
      <c r="CM1309" s="57"/>
      <c r="CN1309" s="57"/>
      <c r="CO1309" s="57"/>
      <c r="CP1309" s="57"/>
      <c r="CQ1309" s="57"/>
      <c r="CR1309" s="57"/>
      <c r="CS1309" s="57"/>
      <c r="CT1309" s="57"/>
      <c r="CU1309" s="57"/>
      <c r="CV1309" s="57"/>
      <c r="CW1309" s="57"/>
      <c r="CX1309" s="57"/>
    </row>
    <row r="1310" spans="1:102" s="46" customFormat="1" ht="39.75" customHeight="1">
      <c r="A1310" s="83">
        <v>46</v>
      </c>
      <c r="B1310" s="83"/>
      <c r="C1310" s="5" t="s">
        <v>795</v>
      </c>
      <c r="D1310" s="5" t="s">
        <v>784</v>
      </c>
      <c r="E1310" s="6" t="s">
        <v>796</v>
      </c>
      <c r="F1310" s="6" t="s">
        <v>797</v>
      </c>
      <c r="G1310" s="84" t="s">
        <v>34</v>
      </c>
      <c r="H1310" s="23">
        <v>4800</v>
      </c>
      <c r="I1310" s="89"/>
      <c r="J1310" s="10"/>
      <c r="K1310" s="90" t="s">
        <v>798</v>
      </c>
      <c r="L1310" s="6" t="s">
        <v>799</v>
      </c>
      <c r="M1310" s="6"/>
      <c r="N1310" s="57"/>
      <c r="O1310" s="57"/>
      <c r="P1310" s="57"/>
      <c r="Q1310" s="57"/>
      <c r="R1310" s="57"/>
      <c r="S1310" s="57"/>
      <c r="T1310" s="57"/>
      <c r="U1310" s="57"/>
      <c r="V1310" s="57"/>
      <c r="W1310" s="57"/>
      <c r="X1310" s="57"/>
      <c r="Y1310" s="57"/>
      <c r="Z1310" s="57"/>
      <c r="AA1310" s="57"/>
      <c r="AB1310" s="57"/>
      <c r="AC1310" s="57"/>
      <c r="AD1310" s="57"/>
      <c r="AE1310" s="57"/>
      <c r="AF1310" s="57"/>
      <c r="AG1310" s="57"/>
      <c r="AH1310" s="57"/>
      <c r="AI1310" s="57"/>
      <c r="AJ1310" s="57"/>
      <c r="AK1310" s="57"/>
      <c r="AL1310" s="57"/>
      <c r="AM1310" s="57"/>
      <c r="AN1310" s="57"/>
      <c r="AO1310" s="57"/>
      <c r="AP1310" s="57"/>
      <c r="AQ1310" s="57"/>
      <c r="AR1310" s="57"/>
      <c r="AS1310" s="57"/>
      <c r="AT1310" s="57"/>
      <c r="AU1310" s="57"/>
      <c r="AV1310" s="57"/>
      <c r="AW1310" s="57"/>
      <c r="AX1310" s="57"/>
      <c r="AY1310" s="57"/>
      <c r="AZ1310" s="57"/>
      <c r="BA1310" s="57"/>
      <c r="BB1310" s="57"/>
      <c r="BC1310" s="57"/>
      <c r="BD1310" s="57"/>
      <c r="BE1310" s="57"/>
      <c r="BF1310" s="57"/>
      <c r="BG1310" s="57"/>
      <c r="BH1310" s="57"/>
      <c r="BI1310" s="57"/>
      <c r="BJ1310" s="57"/>
      <c r="BK1310" s="57"/>
      <c r="BL1310" s="57"/>
      <c r="BM1310" s="57"/>
      <c r="BN1310" s="57"/>
      <c r="BO1310" s="57"/>
      <c r="BP1310" s="57"/>
      <c r="BQ1310" s="57"/>
      <c r="BR1310" s="57"/>
      <c r="BS1310" s="57"/>
      <c r="BT1310" s="57"/>
      <c r="BU1310" s="57"/>
      <c r="BV1310" s="57"/>
      <c r="BW1310" s="57"/>
      <c r="BX1310" s="57"/>
      <c r="BY1310" s="57"/>
      <c r="BZ1310" s="57"/>
      <c r="CA1310" s="57"/>
      <c r="CB1310" s="57"/>
      <c r="CC1310" s="57"/>
      <c r="CD1310" s="57"/>
      <c r="CE1310" s="57"/>
      <c r="CF1310" s="57"/>
      <c r="CG1310" s="57"/>
      <c r="CH1310" s="57"/>
      <c r="CI1310" s="57"/>
      <c r="CJ1310" s="57"/>
      <c r="CK1310" s="57"/>
      <c r="CL1310" s="57"/>
      <c r="CM1310" s="57"/>
      <c r="CN1310" s="57"/>
      <c r="CO1310" s="57"/>
      <c r="CP1310" s="57"/>
      <c r="CQ1310" s="57"/>
      <c r="CR1310" s="57"/>
      <c r="CS1310" s="57"/>
      <c r="CT1310" s="57"/>
      <c r="CU1310" s="57"/>
      <c r="CV1310" s="57"/>
      <c r="CW1310" s="57"/>
      <c r="CX1310" s="57"/>
    </row>
    <row r="1311" spans="1:102" s="46" customFormat="1" ht="39.75" customHeight="1">
      <c r="A1311" s="83">
        <v>47</v>
      </c>
      <c r="B1311" s="83"/>
      <c r="C1311" s="6" t="s">
        <v>800</v>
      </c>
      <c r="D1311" s="6" t="s">
        <v>801</v>
      </c>
      <c r="E1311" s="6" t="s">
        <v>802</v>
      </c>
      <c r="F1311" s="6" t="s">
        <v>803</v>
      </c>
      <c r="G1311" s="84" t="s">
        <v>34</v>
      </c>
      <c r="H1311" s="84">
        <v>5000</v>
      </c>
      <c r="I1311" s="13"/>
      <c r="J1311" s="6"/>
      <c r="K1311" s="6" t="s">
        <v>748</v>
      </c>
      <c r="L1311" s="6" t="s">
        <v>804</v>
      </c>
      <c r="M1311" s="6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  <c r="Z1311" s="57"/>
      <c r="AA1311" s="57"/>
      <c r="AB1311" s="57"/>
      <c r="AC1311" s="57"/>
      <c r="AD1311" s="57"/>
      <c r="AE1311" s="57"/>
      <c r="AF1311" s="57"/>
      <c r="AG1311" s="57"/>
      <c r="AH1311" s="57"/>
      <c r="AI1311" s="57"/>
      <c r="AJ1311" s="57"/>
      <c r="AK1311" s="57"/>
      <c r="AL1311" s="57"/>
      <c r="AM1311" s="57"/>
      <c r="AN1311" s="57"/>
      <c r="AO1311" s="57"/>
      <c r="AP1311" s="57"/>
      <c r="AQ1311" s="57"/>
      <c r="AR1311" s="57"/>
      <c r="AS1311" s="57"/>
      <c r="AT1311" s="57"/>
      <c r="AU1311" s="57"/>
      <c r="AV1311" s="57"/>
      <c r="AW1311" s="57"/>
      <c r="AX1311" s="57"/>
      <c r="AY1311" s="57"/>
      <c r="AZ1311" s="57"/>
      <c r="BA1311" s="57"/>
      <c r="BB1311" s="57"/>
      <c r="BC1311" s="57"/>
      <c r="BD1311" s="57"/>
      <c r="BE1311" s="57"/>
      <c r="BF1311" s="57"/>
      <c r="BG1311" s="57"/>
      <c r="BH1311" s="57"/>
      <c r="BI1311" s="57"/>
      <c r="BJ1311" s="57"/>
      <c r="BK1311" s="57"/>
      <c r="BL1311" s="57"/>
      <c r="BM1311" s="57"/>
      <c r="BN1311" s="57"/>
      <c r="BO1311" s="57"/>
      <c r="BP1311" s="57"/>
      <c r="BQ1311" s="57"/>
      <c r="BR1311" s="57"/>
      <c r="BS1311" s="57"/>
      <c r="BT1311" s="57"/>
      <c r="BU1311" s="57"/>
      <c r="BV1311" s="57"/>
      <c r="BW1311" s="57"/>
      <c r="BX1311" s="57"/>
      <c r="BY1311" s="57"/>
      <c r="BZ1311" s="57"/>
      <c r="CA1311" s="57"/>
      <c r="CB1311" s="57"/>
      <c r="CC1311" s="57"/>
      <c r="CD1311" s="57"/>
      <c r="CE1311" s="57"/>
      <c r="CF1311" s="57"/>
      <c r="CG1311" s="57"/>
      <c r="CH1311" s="57"/>
      <c r="CI1311" s="57"/>
      <c r="CJ1311" s="57"/>
      <c r="CK1311" s="57"/>
      <c r="CL1311" s="57"/>
      <c r="CM1311" s="57"/>
      <c r="CN1311" s="57"/>
      <c r="CO1311" s="57"/>
      <c r="CP1311" s="57"/>
      <c r="CQ1311" s="57"/>
      <c r="CR1311" s="57"/>
      <c r="CS1311" s="57"/>
      <c r="CT1311" s="57"/>
      <c r="CU1311" s="57"/>
      <c r="CV1311" s="57"/>
      <c r="CW1311" s="57"/>
      <c r="CX1311" s="57"/>
    </row>
    <row r="1312" spans="1:102" s="46" customFormat="1" ht="39.75" customHeight="1">
      <c r="A1312" s="83">
        <v>48</v>
      </c>
      <c r="B1312" s="83"/>
      <c r="C1312" s="6" t="s">
        <v>805</v>
      </c>
      <c r="D1312" s="6" t="s">
        <v>801</v>
      </c>
      <c r="E1312" s="6" t="s">
        <v>806</v>
      </c>
      <c r="F1312" s="6" t="s">
        <v>807</v>
      </c>
      <c r="G1312" s="84" t="s">
        <v>34</v>
      </c>
      <c r="H1312" s="84">
        <v>41315</v>
      </c>
      <c r="I1312" s="13"/>
      <c r="J1312" s="6"/>
      <c r="K1312" s="6" t="s">
        <v>748</v>
      </c>
      <c r="L1312" s="6" t="s">
        <v>808</v>
      </c>
      <c r="M1312" s="6"/>
      <c r="N1312" s="57"/>
      <c r="O1312" s="57"/>
      <c r="P1312" s="57"/>
      <c r="Q1312" s="57"/>
      <c r="R1312" s="57"/>
      <c r="S1312" s="57"/>
      <c r="T1312" s="57"/>
      <c r="U1312" s="57"/>
      <c r="V1312" s="57"/>
      <c r="W1312" s="57"/>
      <c r="X1312" s="57"/>
      <c r="Y1312" s="57"/>
      <c r="Z1312" s="57"/>
      <c r="AA1312" s="57"/>
      <c r="AB1312" s="57"/>
      <c r="AC1312" s="57"/>
      <c r="AD1312" s="57"/>
      <c r="AE1312" s="57"/>
      <c r="AF1312" s="57"/>
      <c r="AG1312" s="57"/>
      <c r="AH1312" s="57"/>
      <c r="AI1312" s="57"/>
      <c r="AJ1312" s="57"/>
      <c r="AK1312" s="57"/>
      <c r="AL1312" s="57"/>
      <c r="AM1312" s="57"/>
      <c r="AN1312" s="57"/>
      <c r="AO1312" s="57"/>
      <c r="AP1312" s="57"/>
      <c r="AQ1312" s="57"/>
      <c r="AR1312" s="57"/>
      <c r="AS1312" s="57"/>
      <c r="AT1312" s="57"/>
      <c r="AU1312" s="57"/>
      <c r="AV1312" s="57"/>
      <c r="AW1312" s="57"/>
      <c r="AX1312" s="57"/>
      <c r="AY1312" s="57"/>
      <c r="AZ1312" s="57"/>
      <c r="BA1312" s="57"/>
      <c r="BB1312" s="57"/>
      <c r="BC1312" s="57"/>
      <c r="BD1312" s="57"/>
      <c r="BE1312" s="57"/>
      <c r="BF1312" s="57"/>
      <c r="BG1312" s="57"/>
      <c r="BH1312" s="57"/>
      <c r="BI1312" s="57"/>
      <c r="BJ1312" s="57"/>
      <c r="BK1312" s="57"/>
      <c r="BL1312" s="57"/>
      <c r="BM1312" s="57"/>
      <c r="BN1312" s="57"/>
      <c r="BO1312" s="57"/>
      <c r="BP1312" s="57"/>
      <c r="BQ1312" s="57"/>
      <c r="BR1312" s="57"/>
      <c r="BS1312" s="57"/>
      <c r="BT1312" s="57"/>
      <c r="BU1312" s="57"/>
      <c r="BV1312" s="57"/>
      <c r="BW1312" s="57"/>
      <c r="BX1312" s="57"/>
      <c r="BY1312" s="57"/>
      <c r="BZ1312" s="57"/>
      <c r="CA1312" s="57"/>
      <c r="CB1312" s="57"/>
      <c r="CC1312" s="57"/>
      <c r="CD1312" s="57"/>
      <c r="CE1312" s="57"/>
      <c r="CF1312" s="57"/>
      <c r="CG1312" s="57"/>
      <c r="CH1312" s="57"/>
      <c r="CI1312" s="57"/>
      <c r="CJ1312" s="57"/>
      <c r="CK1312" s="57"/>
      <c r="CL1312" s="57"/>
      <c r="CM1312" s="57"/>
      <c r="CN1312" s="57"/>
      <c r="CO1312" s="57"/>
      <c r="CP1312" s="57"/>
      <c r="CQ1312" s="57"/>
      <c r="CR1312" s="57"/>
      <c r="CS1312" s="57"/>
      <c r="CT1312" s="57"/>
      <c r="CU1312" s="57"/>
      <c r="CV1312" s="57"/>
      <c r="CW1312" s="57"/>
      <c r="CX1312" s="57"/>
    </row>
    <row r="1313" spans="1:102" s="46" customFormat="1" ht="39.75" customHeight="1">
      <c r="A1313" s="83">
        <v>49</v>
      </c>
      <c r="B1313" s="83"/>
      <c r="C1313" s="5" t="s">
        <v>809</v>
      </c>
      <c r="D1313" s="5" t="s">
        <v>801</v>
      </c>
      <c r="E1313" s="6" t="s">
        <v>810</v>
      </c>
      <c r="F1313" s="99" t="s">
        <v>811</v>
      </c>
      <c r="G1313" s="92" t="s">
        <v>243</v>
      </c>
      <c r="H1313" s="84"/>
      <c r="I1313" s="89">
        <v>3137</v>
      </c>
      <c r="J1313" s="10"/>
      <c r="K1313" s="6" t="s">
        <v>812</v>
      </c>
      <c r="L1313" s="99" t="s">
        <v>813</v>
      </c>
      <c r="M1313" s="10"/>
      <c r="N1313" s="57"/>
      <c r="O1313" s="57"/>
      <c r="P1313" s="57"/>
      <c r="Q1313" s="57"/>
      <c r="R1313" s="57"/>
      <c r="S1313" s="57"/>
      <c r="T1313" s="57"/>
      <c r="U1313" s="57"/>
      <c r="V1313" s="57"/>
      <c r="W1313" s="57"/>
      <c r="X1313" s="57"/>
      <c r="Y1313" s="57"/>
      <c r="Z1313" s="57"/>
      <c r="AA1313" s="57"/>
      <c r="AB1313" s="57"/>
      <c r="AC1313" s="57"/>
      <c r="AD1313" s="57"/>
      <c r="AE1313" s="57"/>
      <c r="AF1313" s="57"/>
      <c r="AG1313" s="57"/>
      <c r="AH1313" s="57"/>
      <c r="AI1313" s="57"/>
      <c r="AJ1313" s="57"/>
      <c r="AK1313" s="57"/>
      <c r="AL1313" s="57"/>
      <c r="AM1313" s="57"/>
      <c r="AN1313" s="57"/>
      <c r="AO1313" s="57"/>
      <c r="AP1313" s="57"/>
      <c r="AQ1313" s="57"/>
      <c r="AR1313" s="57"/>
      <c r="AS1313" s="57"/>
      <c r="AT1313" s="57"/>
      <c r="AU1313" s="57"/>
      <c r="AV1313" s="57"/>
      <c r="AW1313" s="57"/>
      <c r="AX1313" s="57"/>
      <c r="AY1313" s="57"/>
      <c r="AZ1313" s="57"/>
      <c r="BA1313" s="57"/>
      <c r="BB1313" s="57"/>
      <c r="BC1313" s="57"/>
      <c r="BD1313" s="57"/>
      <c r="BE1313" s="57"/>
      <c r="BF1313" s="57"/>
      <c r="BG1313" s="57"/>
      <c r="BH1313" s="57"/>
      <c r="BI1313" s="57"/>
      <c r="BJ1313" s="57"/>
      <c r="BK1313" s="57"/>
      <c r="BL1313" s="57"/>
      <c r="BM1313" s="57"/>
      <c r="BN1313" s="57"/>
      <c r="BO1313" s="57"/>
      <c r="BP1313" s="57"/>
      <c r="BQ1313" s="57"/>
      <c r="BR1313" s="57"/>
      <c r="BS1313" s="57"/>
      <c r="BT1313" s="57"/>
      <c r="BU1313" s="57"/>
      <c r="BV1313" s="57"/>
      <c r="BW1313" s="57"/>
      <c r="BX1313" s="57"/>
      <c r="BY1313" s="57"/>
      <c r="BZ1313" s="57"/>
      <c r="CA1313" s="57"/>
      <c r="CB1313" s="57"/>
      <c r="CC1313" s="57"/>
      <c r="CD1313" s="57"/>
      <c r="CE1313" s="57"/>
      <c r="CF1313" s="57"/>
      <c r="CG1313" s="57"/>
      <c r="CH1313" s="57"/>
      <c r="CI1313" s="57"/>
      <c r="CJ1313" s="57"/>
      <c r="CK1313" s="57"/>
      <c r="CL1313" s="57"/>
      <c r="CM1313" s="57"/>
      <c r="CN1313" s="57"/>
      <c r="CO1313" s="57"/>
      <c r="CP1313" s="57"/>
      <c r="CQ1313" s="57"/>
      <c r="CR1313" s="57"/>
      <c r="CS1313" s="57"/>
      <c r="CT1313" s="57"/>
      <c r="CU1313" s="57"/>
      <c r="CV1313" s="57"/>
      <c r="CW1313" s="57"/>
      <c r="CX1313" s="57"/>
    </row>
    <row r="1314" spans="1:102" s="6" customFormat="1" ht="30" customHeight="1">
      <c r="A1314" s="83">
        <v>50</v>
      </c>
      <c r="B1314" s="83"/>
      <c r="C1314" s="5" t="s">
        <v>814</v>
      </c>
      <c r="D1314" s="6" t="s">
        <v>815</v>
      </c>
      <c r="E1314" s="6" t="s">
        <v>816</v>
      </c>
      <c r="F1314" s="6" t="s">
        <v>817</v>
      </c>
      <c r="G1314" s="84" t="s">
        <v>787</v>
      </c>
      <c r="H1314" s="98"/>
      <c r="I1314" s="89">
        <v>16000</v>
      </c>
      <c r="J1314" s="89"/>
      <c r="M1314" s="10"/>
      <c r="N1314" s="57"/>
      <c r="O1314" s="57"/>
      <c r="P1314" s="57"/>
      <c r="Q1314" s="57"/>
      <c r="R1314" s="57"/>
      <c r="S1314" s="57"/>
      <c r="T1314" s="57"/>
      <c r="U1314" s="57"/>
      <c r="V1314" s="57"/>
      <c r="W1314" s="57"/>
      <c r="X1314" s="57"/>
      <c r="Y1314" s="57"/>
      <c r="Z1314" s="57"/>
      <c r="AA1314" s="57"/>
      <c r="AB1314" s="57"/>
      <c r="AC1314" s="57"/>
      <c r="AD1314" s="57"/>
      <c r="AE1314" s="57"/>
      <c r="AF1314" s="57"/>
      <c r="AG1314" s="57"/>
      <c r="AH1314" s="57"/>
      <c r="AI1314" s="57"/>
      <c r="AJ1314" s="57"/>
      <c r="AK1314" s="57"/>
      <c r="AL1314" s="57"/>
      <c r="AM1314" s="57"/>
      <c r="AN1314" s="57"/>
      <c r="AO1314" s="57"/>
      <c r="AP1314" s="57"/>
      <c r="AQ1314" s="57"/>
      <c r="AR1314" s="57"/>
      <c r="AS1314" s="57"/>
      <c r="AT1314" s="57"/>
      <c r="AU1314" s="57"/>
      <c r="AV1314" s="57"/>
      <c r="AW1314" s="57"/>
      <c r="AX1314" s="57"/>
      <c r="AY1314" s="57"/>
      <c r="AZ1314" s="57"/>
      <c r="BA1314" s="57"/>
      <c r="BB1314" s="57"/>
      <c r="BC1314" s="57"/>
      <c r="BD1314" s="57"/>
      <c r="BE1314" s="57"/>
      <c r="BF1314" s="57"/>
      <c r="BG1314" s="57"/>
      <c r="BH1314" s="57"/>
      <c r="BI1314" s="57"/>
      <c r="BJ1314" s="57"/>
      <c r="BK1314" s="57"/>
      <c r="BL1314" s="57"/>
      <c r="BM1314" s="57"/>
      <c r="BN1314" s="57"/>
      <c r="BO1314" s="57"/>
      <c r="BP1314" s="57"/>
      <c r="BQ1314" s="57"/>
      <c r="BR1314" s="57"/>
      <c r="BS1314" s="57"/>
      <c r="BT1314" s="57"/>
      <c r="BU1314" s="57"/>
      <c r="BV1314" s="57"/>
      <c r="BW1314" s="57"/>
      <c r="BX1314" s="57"/>
      <c r="BY1314" s="57"/>
      <c r="BZ1314" s="57"/>
      <c r="CA1314" s="57"/>
      <c r="CB1314" s="57"/>
      <c r="CC1314" s="57"/>
      <c r="CD1314" s="57"/>
      <c r="CE1314" s="57"/>
      <c r="CF1314" s="57"/>
      <c r="CG1314" s="57"/>
      <c r="CH1314" s="57"/>
      <c r="CI1314" s="57"/>
      <c r="CJ1314" s="57"/>
      <c r="CK1314" s="57"/>
      <c r="CL1314" s="57"/>
      <c r="CM1314" s="57"/>
      <c r="CN1314" s="57"/>
      <c r="CO1314" s="57"/>
      <c r="CP1314" s="57"/>
      <c r="CQ1314" s="57"/>
      <c r="CR1314" s="57"/>
      <c r="CS1314" s="57"/>
      <c r="CT1314" s="57"/>
      <c r="CU1314" s="57"/>
      <c r="CV1314" s="57"/>
      <c r="CW1314" s="57"/>
      <c r="CX1314" s="57"/>
    </row>
    <row r="1315" spans="1:102" s="6" customFormat="1" ht="41.25" customHeight="1">
      <c r="A1315" s="83">
        <v>51</v>
      </c>
      <c r="B1315" s="83"/>
      <c r="C1315" s="5" t="s">
        <v>759</v>
      </c>
      <c r="D1315" s="5" t="s">
        <v>263</v>
      </c>
      <c r="E1315" s="6" t="s">
        <v>818</v>
      </c>
      <c r="F1315" s="6" t="s">
        <v>819</v>
      </c>
      <c r="G1315" s="84" t="s">
        <v>761</v>
      </c>
      <c r="H1315" s="23"/>
      <c r="I1315" s="89">
        <v>3450</v>
      </c>
      <c r="J1315" s="10"/>
      <c r="K1315" s="90"/>
      <c r="L1315" s="84"/>
      <c r="M1315" s="10"/>
      <c r="N1315" s="57"/>
      <c r="O1315" s="57"/>
      <c r="P1315" s="57"/>
      <c r="Q1315" s="57"/>
      <c r="R1315" s="57"/>
      <c r="S1315" s="57"/>
      <c r="T1315" s="57"/>
      <c r="U1315" s="57"/>
      <c r="V1315" s="57"/>
      <c r="W1315" s="57"/>
      <c r="X1315" s="57"/>
      <c r="Y1315" s="57"/>
      <c r="Z1315" s="57"/>
      <c r="AA1315" s="57"/>
      <c r="AB1315" s="57"/>
      <c r="AC1315" s="57"/>
      <c r="AD1315" s="57"/>
      <c r="AE1315" s="57"/>
      <c r="AF1315" s="57"/>
      <c r="AG1315" s="57"/>
      <c r="AH1315" s="57"/>
      <c r="AI1315" s="57"/>
      <c r="AJ1315" s="57"/>
      <c r="AK1315" s="57"/>
      <c r="AL1315" s="57"/>
      <c r="AM1315" s="57"/>
      <c r="AN1315" s="57"/>
      <c r="AO1315" s="57"/>
      <c r="AP1315" s="57"/>
      <c r="AQ1315" s="57"/>
      <c r="AR1315" s="57"/>
      <c r="AS1315" s="57"/>
      <c r="AT1315" s="57"/>
      <c r="AU1315" s="57"/>
      <c r="AV1315" s="57"/>
      <c r="AW1315" s="57"/>
      <c r="AX1315" s="57"/>
      <c r="AY1315" s="57"/>
      <c r="AZ1315" s="57"/>
      <c r="BA1315" s="57"/>
      <c r="BB1315" s="57"/>
      <c r="BC1315" s="57"/>
      <c r="BD1315" s="57"/>
      <c r="BE1315" s="57"/>
      <c r="BF1315" s="57"/>
      <c r="BG1315" s="57"/>
      <c r="BH1315" s="57"/>
      <c r="BI1315" s="57"/>
      <c r="BJ1315" s="57"/>
      <c r="BK1315" s="57"/>
      <c r="BL1315" s="57"/>
      <c r="BM1315" s="57"/>
      <c r="BN1315" s="57"/>
      <c r="BO1315" s="57"/>
      <c r="BP1315" s="57"/>
      <c r="BQ1315" s="57"/>
      <c r="BR1315" s="57"/>
      <c r="BS1315" s="57"/>
      <c r="BT1315" s="57"/>
      <c r="BU1315" s="57"/>
      <c r="BV1315" s="57"/>
      <c r="BW1315" s="57"/>
      <c r="BX1315" s="57"/>
      <c r="BY1315" s="57"/>
      <c r="BZ1315" s="57"/>
      <c r="CA1315" s="57"/>
      <c r="CB1315" s="57"/>
      <c r="CC1315" s="57"/>
      <c r="CD1315" s="57"/>
      <c r="CE1315" s="57"/>
      <c r="CF1315" s="57"/>
      <c r="CG1315" s="57"/>
      <c r="CH1315" s="57"/>
      <c r="CI1315" s="57"/>
      <c r="CJ1315" s="57"/>
      <c r="CK1315" s="57"/>
      <c r="CL1315" s="57"/>
      <c r="CM1315" s="57"/>
      <c r="CN1315" s="57"/>
      <c r="CO1315" s="57"/>
      <c r="CP1315" s="57"/>
      <c r="CQ1315" s="57"/>
      <c r="CR1315" s="57"/>
      <c r="CS1315" s="57"/>
      <c r="CT1315" s="57"/>
      <c r="CU1315" s="57"/>
      <c r="CV1315" s="57"/>
      <c r="CW1315" s="57"/>
      <c r="CX1315" s="57"/>
    </row>
    <row r="1316" spans="1:102" s="6" customFormat="1" ht="41.25" customHeight="1">
      <c r="A1316" s="83">
        <v>52</v>
      </c>
      <c r="B1316" s="83"/>
      <c r="C1316" s="5" t="s">
        <v>820</v>
      </c>
      <c r="D1316" s="5" t="s">
        <v>734</v>
      </c>
      <c r="E1316" s="6" t="s">
        <v>821</v>
      </c>
      <c r="F1316" s="6" t="s">
        <v>822</v>
      </c>
      <c r="G1316" s="84" t="s">
        <v>823</v>
      </c>
      <c r="H1316" s="23">
        <v>5000</v>
      </c>
      <c r="I1316" s="89"/>
      <c r="J1316" s="10"/>
      <c r="K1316" s="90"/>
      <c r="L1316" s="84"/>
      <c r="M1316" s="10"/>
      <c r="N1316" s="57"/>
      <c r="O1316" s="57"/>
      <c r="P1316" s="57"/>
      <c r="Q1316" s="57"/>
      <c r="R1316" s="57"/>
      <c r="S1316" s="57"/>
      <c r="T1316" s="57"/>
      <c r="U1316" s="57"/>
      <c r="V1316" s="57"/>
      <c r="W1316" s="57"/>
      <c r="X1316" s="57"/>
      <c r="Y1316" s="57"/>
      <c r="Z1316" s="57"/>
      <c r="AA1316" s="57"/>
      <c r="AB1316" s="57"/>
      <c r="AC1316" s="57"/>
      <c r="AD1316" s="57"/>
      <c r="AE1316" s="57"/>
      <c r="AF1316" s="57"/>
      <c r="AG1316" s="57"/>
      <c r="AH1316" s="57"/>
      <c r="AI1316" s="57"/>
      <c r="AJ1316" s="57"/>
      <c r="AK1316" s="57"/>
      <c r="AL1316" s="57"/>
      <c r="AM1316" s="57"/>
      <c r="AN1316" s="57"/>
      <c r="AO1316" s="57"/>
      <c r="AP1316" s="57"/>
      <c r="AQ1316" s="57"/>
      <c r="AR1316" s="57"/>
      <c r="AS1316" s="57"/>
      <c r="AT1316" s="57"/>
      <c r="AU1316" s="57"/>
      <c r="AV1316" s="57"/>
      <c r="AW1316" s="57"/>
      <c r="AX1316" s="57"/>
      <c r="AY1316" s="57"/>
      <c r="AZ1316" s="57"/>
      <c r="BA1316" s="57"/>
      <c r="BB1316" s="57"/>
      <c r="BC1316" s="57"/>
      <c r="BD1316" s="57"/>
      <c r="BE1316" s="57"/>
      <c r="BF1316" s="57"/>
      <c r="BG1316" s="57"/>
      <c r="BH1316" s="57"/>
      <c r="BI1316" s="57"/>
      <c r="BJ1316" s="57"/>
      <c r="BK1316" s="57"/>
      <c r="BL1316" s="57"/>
      <c r="BM1316" s="57"/>
      <c r="BN1316" s="57"/>
      <c r="BO1316" s="57"/>
      <c r="BP1316" s="57"/>
      <c r="BQ1316" s="57"/>
      <c r="BR1316" s="57"/>
      <c r="BS1316" s="57"/>
      <c r="BT1316" s="57"/>
      <c r="BU1316" s="57"/>
      <c r="BV1316" s="57"/>
      <c r="BW1316" s="57"/>
      <c r="BX1316" s="57"/>
      <c r="BY1316" s="57"/>
      <c r="BZ1316" s="57"/>
      <c r="CA1316" s="57"/>
      <c r="CB1316" s="57"/>
      <c r="CC1316" s="57"/>
      <c r="CD1316" s="57"/>
      <c r="CE1316" s="57"/>
      <c r="CF1316" s="57"/>
      <c r="CG1316" s="57"/>
      <c r="CH1316" s="57"/>
      <c r="CI1316" s="57"/>
      <c r="CJ1316" s="57"/>
      <c r="CK1316" s="57"/>
      <c r="CL1316" s="57"/>
      <c r="CM1316" s="57"/>
      <c r="CN1316" s="57"/>
      <c r="CO1316" s="57"/>
      <c r="CP1316" s="57"/>
      <c r="CQ1316" s="57"/>
      <c r="CR1316" s="57"/>
      <c r="CS1316" s="57"/>
      <c r="CT1316" s="57"/>
      <c r="CU1316" s="57"/>
      <c r="CV1316" s="57"/>
      <c r="CW1316" s="57"/>
      <c r="CX1316" s="57"/>
    </row>
    <row r="1317" spans="1:102" s="6" customFormat="1" ht="48.75" customHeight="1">
      <c r="A1317" s="83">
        <v>53</v>
      </c>
      <c r="B1317" s="83"/>
      <c r="C1317" s="5" t="s">
        <v>759</v>
      </c>
      <c r="D1317" s="5" t="s">
        <v>263</v>
      </c>
      <c r="E1317" s="6" t="s">
        <v>824</v>
      </c>
      <c r="F1317" s="5" t="s">
        <v>825</v>
      </c>
      <c r="G1317" s="105" t="s">
        <v>761</v>
      </c>
      <c r="H1317" s="98"/>
      <c r="I1317" s="89">
        <v>13800</v>
      </c>
      <c r="J1317" s="89"/>
      <c r="K1317" s="90"/>
      <c r="L1317" s="84"/>
      <c r="M1317" s="10"/>
      <c r="N1317" s="57"/>
      <c r="O1317" s="57"/>
      <c r="P1317" s="57"/>
      <c r="Q1317" s="57"/>
      <c r="R1317" s="57"/>
      <c r="S1317" s="57"/>
      <c r="T1317" s="57"/>
      <c r="U1317" s="57"/>
      <c r="V1317" s="57"/>
      <c r="W1317" s="57"/>
      <c r="X1317" s="57"/>
      <c r="Y1317" s="57"/>
      <c r="Z1317" s="57"/>
      <c r="AA1317" s="57"/>
      <c r="AB1317" s="57"/>
      <c r="AC1317" s="57"/>
      <c r="AD1317" s="57"/>
      <c r="AE1317" s="57"/>
      <c r="AF1317" s="57"/>
      <c r="AG1317" s="57"/>
      <c r="AH1317" s="57"/>
      <c r="AI1317" s="57"/>
      <c r="AJ1317" s="57"/>
      <c r="AK1317" s="57"/>
      <c r="AL1317" s="57"/>
      <c r="AM1317" s="57"/>
      <c r="AN1317" s="57"/>
      <c r="AO1317" s="57"/>
      <c r="AP1317" s="57"/>
      <c r="AQ1317" s="57"/>
      <c r="AR1317" s="57"/>
      <c r="AS1317" s="57"/>
      <c r="AT1317" s="57"/>
      <c r="AU1317" s="57"/>
      <c r="AV1317" s="57"/>
      <c r="AW1317" s="57"/>
      <c r="AX1317" s="57"/>
      <c r="AY1317" s="57"/>
      <c r="AZ1317" s="57"/>
      <c r="BA1317" s="57"/>
      <c r="BB1317" s="57"/>
      <c r="BC1317" s="57"/>
      <c r="BD1317" s="57"/>
      <c r="BE1317" s="57"/>
      <c r="BF1317" s="57"/>
      <c r="BG1317" s="57"/>
      <c r="BH1317" s="57"/>
      <c r="BI1317" s="57"/>
      <c r="BJ1317" s="57"/>
      <c r="BK1317" s="57"/>
      <c r="BL1317" s="57"/>
      <c r="BM1317" s="57"/>
      <c r="BN1317" s="57"/>
      <c r="BO1317" s="57"/>
      <c r="BP1317" s="57"/>
      <c r="BQ1317" s="57"/>
      <c r="BR1317" s="57"/>
      <c r="BS1317" s="57"/>
      <c r="BT1317" s="57"/>
      <c r="BU1317" s="57"/>
      <c r="BV1317" s="57"/>
      <c r="BW1317" s="57"/>
      <c r="BX1317" s="57"/>
      <c r="BY1317" s="57"/>
      <c r="BZ1317" s="57"/>
      <c r="CA1317" s="57"/>
      <c r="CB1317" s="57"/>
      <c r="CC1317" s="57"/>
      <c r="CD1317" s="57"/>
      <c r="CE1317" s="57"/>
      <c r="CF1317" s="57"/>
      <c r="CG1317" s="57"/>
      <c r="CH1317" s="57"/>
      <c r="CI1317" s="57"/>
      <c r="CJ1317" s="57"/>
      <c r="CK1317" s="57"/>
      <c r="CL1317" s="57"/>
      <c r="CM1317" s="57"/>
      <c r="CN1317" s="57"/>
      <c r="CO1317" s="57"/>
      <c r="CP1317" s="57"/>
      <c r="CQ1317" s="57"/>
      <c r="CR1317" s="57"/>
      <c r="CS1317" s="57"/>
      <c r="CT1317" s="57"/>
      <c r="CU1317" s="57"/>
      <c r="CV1317" s="57"/>
      <c r="CW1317" s="57"/>
      <c r="CX1317" s="57"/>
    </row>
    <row r="1318" spans="1:13" ht="12.75">
      <c r="A1318" s="7"/>
      <c r="B1318" s="2"/>
      <c r="C1318" s="7"/>
      <c r="D1318" s="7"/>
      <c r="E1318" s="6"/>
      <c r="F1318" s="2"/>
      <c r="G1318" s="12"/>
      <c r="H1318" s="8"/>
      <c r="I1318" s="27"/>
      <c r="J1318" s="27"/>
      <c r="K1318" s="7"/>
      <c r="L1318" s="6"/>
      <c r="M1318" s="6"/>
    </row>
    <row r="1319" spans="1:13" ht="12.75">
      <c r="A1319" s="7"/>
      <c r="B1319" s="2"/>
      <c r="C1319" s="7"/>
      <c r="D1319" s="7"/>
      <c r="E1319" s="6"/>
      <c r="F1319" s="2"/>
      <c r="G1319" s="12"/>
      <c r="H1319" s="8"/>
      <c r="I1319" s="27"/>
      <c r="J1319" s="27"/>
      <c r="K1319" s="2"/>
      <c r="L1319" s="6"/>
      <c r="M1319" s="6"/>
    </row>
    <row r="1320" spans="1:14" s="3" customFormat="1" ht="45.75">
      <c r="A1320" s="55">
        <v>6</v>
      </c>
      <c r="B1320" s="61" t="s">
        <v>24</v>
      </c>
      <c r="C1320" s="62"/>
      <c r="D1320" s="62"/>
      <c r="E1320" s="62"/>
      <c r="F1320" s="62"/>
      <c r="G1320" s="62"/>
      <c r="H1320" s="79">
        <f>+SUM(H1321:H1506)</f>
        <v>212054090.75300002</v>
      </c>
      <c r="I1320" s="79">
        <f>+SUM(I1321:I1506)</f>
        <v>0</v>
      </c>
      <c r="J1320" s="79">
        <f>+SUM(J1321:J1506)</f>
        <v>822830</v>
      </c>
      <c r="K1320" s="62"/>
      <c r="L1320" s="63"/>
      <c r="M1320" s="63"/>
      <c r="N1320" s="59"/>
    </row>
    <row r="1321" spans="1:13" s="273" customFormat="1" ht="26.25" customHeight="1">
      <c r="A1321" s="136">
        <v>1</v>
      </c>
      <c r="B1321" s="135"/>
      <c r="C1321" s="136" t="s">
        <v>4453</v>
      </c>
      <c r="D1321" s="136" t="s">
        <v>4454</v>
      </c>
      <c r="E1321" s="136" t="s">
        <v>4455</v>
      </c>
      <c r="F1321" s="136" t="s">
        <v>4456</v>
      </c>
      <c r="G1321" s="136" t="s">
        <v>4457</v>
      </c>
      <c r="H1321" s="194">
        <v>11025</v>
      </c>
      <c r="I1321" s="194">
        <v>0</v>
      </c>
      <c r="J1321" s="194">
        <v>0</v>
      </c>
      <c r="K1321" s="280" t="s">
        <v>4458</v>
      </c>
      <c r="L1321" s="136" t="s">
        <v>4459</v>
      </c>
      <c r="M1321" s="136"/>
    </row>
    <row r="1322" spans="1:13" s="273" customFormat="1" ht="26.25" customHeight="1">
      <c r="A1322" s="136">
        <v>2</v>
      </c>
      <c r="B1322" s="135"/>
      <c r="C1322" s="136" t="s">
        <v>4460</v>
      </c>
      <c r="D1322" s="136" t="s">
        <v>4461</v>
      </c>
      <c r="E1322" s="136" t="s">
        <v>4462</v>
      </c>
      <c r="F1322" s="136" t="s">
        <v>4463</v>
      </c>
      <c r="G1322" s="136" t="s">
        <v>977</v>
      </c>
      <c r="H1322" s="194">
        <v>2550</v>
      </c>
      <c r="I1322" s="194">
        <v>0</v>
      </c>
      <c r="J1322" s="194">
        <v>0</v>
      </c>
      <c r="K1322" s="280" t="s">
        <v>4464</v>
      </c>
      <c r="L1322" s="136" t="s">
        <v>4465</v>
      </c>
      <c r="M1322" s="136"/>
    </row>
    <row r="1323" spans="1:13" s="273" customFormat="1" ht="26.25" customHeight="1">
      <c r="A1323" s="136">
        <v>3</v>
      </c>
      <c r="B1323" s="135"/>
      <c r="C1323" s="136" t="s">
        <v>4466</v>
      </c>
      <c r="D1323" s="136" t="s">
        <v>4467</v>
      </c>
      <c r="E1323" s="136" t="s">
        <v>4468</v>
      </c>
      <c r="F1323" s="136" t="s">
        <v>4469</v>
      </c>
      <c r="G1323" s="136" t="s">
        <v>4470</v>
      </c>
      <c r="H1323" s="194">
        <v>2200</v>
      </c>
      <c r="I1323" s="194">
        <v>0</v>
      </c>
      <c r="J1323" s="194">
        <v>0</v>
      </c>
      <c r="K1323" s="180" t="s">
        <v>2253</v>
      </c>
      <c r="L1323" s="136" t="s">
        <v>4471</v>
      </c>
      <c r="M1323" s="136"/>
    </row>
    <row r="1324" spans="1:13" s="273" customFormat="1" ht="26.25" customHeight="1">
      <c r="A1324" s="136">
        <v>4</v>
      </c>
      <c r="B1324" s="135"/>
      <c r="C1324" s="136" t="s">
        <v>4472</v>
      </c>
      <c r="D1324" s="136" t="s">
        <v>4467</v>
      </c>
      <c r="E1324" s="136" t="s">
        <v>4473</v>
      </c>
      <c r="F1324" s="136" t="s">
        <v>4474</v>
      </c>
      <c r="G1324" s="136" t="s">
        <v>4457</v>
      </c>
      <c r="H1324" s="194">
        <v>5016</v>
      </c>
      <c r="I1324" s="194">
        <v>0</v>
      </c>
      <c r="J1324" s="194">
        <v>0</v>
      </c>
      <c r="K1324" s="180" t="s">
        <v>2253</v>
      </c>
      <c r="L1324" s="136" t="s">
        <v>4475</v>
      </c>
      <c r="M1324" s="136"/>
    </row>
    <row r="1325" spans="1:13" s="273" customFormat="1" ht="26.25" customHeight="1">
      <c r="A1325" s="136">
        <v>5</v>
      </c>
      <c r="B1325" s="135"/>
      <c r="C1325" s="136" t="s">
        <v>4476</v>
      </c>
      <c r="D1325" s="136" t="s">
        <v>4477</v>
      </c>
      <c r="E1325" s="136" t="s">
        <v>4478</v>
      </c>
      <c r="F1325" s="136" t="s">
        <v>4479</v>
      </c>
      <c r="G1325" s="136" t="s">
        <v>4480</v>
      </c>
      <c r="H1325" s="194">
        <v>440000</v>
      </c>
      <c r="I1325" s="194">
        <v>0</v>
      </c>
      <c r="J1325" s="194">
        <v>0</v>
      </c>
      <c r="K1325" s="180" t="s">
        <v>4481</v>
      </c>
      <c r="L1325" s="136" t="s">
        <v>4482</v>
      </c>
      <c r="M1325" s="136"/>
    </row>
    <row r="1326" spans="1:13" s="273" customFormat="1" ht="26.25" customHeight="1">
      <c r="A1326" s="136">
        <v>6</v>
      </c>
      <c r="B1326" s="135"/>
      <c r="C1326" s="136" t="s">
        <v>4483</v>
      </c>
      <c r="D1326" s="136" t="s">
        <v>4484</v>
      </c>
      <c r="E1326" s="136" t="s">
        <v>4485</v>
      </c>
      <c r="F1326" s="136" t="s">
        <v>4486</v>
      </c>
      <c r="G1326" s="136" t="s">
        <v>4487</v>
      </c>
      <c r="H1326" s="194">
        <v>7250</v>
      </c>
      <c r="I1326" s="194">
        <v>0</v>
      </c>
      <c r="J1326" s="194">
        <v>0</v>
      </c>
      <c r="K1326" s="280">
        <v>43437</v>
      </c>
      <c r="L1326" s="136" t="s">
        <v>4488</v>
      </c>
      <c r="M1326" s="136"/>
    </row>
    <row r="1327" spans="1:13" s="273" customFormat="1" ht="26.25" customHeight="1">
      <c r="A1327" s="136">
        <v>7</v>
      </c>
      <c r="B1327" s="135"/>
      <c r="C1327" s="136" t="s">
        <v>4489</v>
      </c>
      <c r="D1327" s="136" t="s">
        <v>4477</v>
      </c>
      <c r="E1327" s="136" t="s">
        <v>4490</v>
      </c>
      <c r="F1327" s="136" t="s">
        <v>4491</v>
      </c>
      <c r="G1327" s="136" t="s">
        <v>977</v>
      </c>
      <c r="H1327" s="194">
        <v>9600</v>
      </c>
      <c r="I1327" s="194">
        <v>0</v>
      </c>
      <c r="J1327" s="194">
        <v>0</v>
      </c>
      <c r="K1327" s="280" t="s">
        <v>4492</v>
      </c>
      <c r="L1327" s="136" t="s">
        <v>4493</v>
      </c>
      <c r="M1327" s="136"/>
    </row>
    <row r="1328" spans="1:13" s="273" customFormat="1" ht="26.25" customHeight="1">
      <c r="A1328" s="136">
        <v>8</v>
      </c>
      <c r="B1328" s="135"/>
      <c r="C1328" s="136" t="s">
        <v>4494</v>
      </c>
      <c r="D1328" s="136" t="s">
        <v>4495</v>
      </c>
      <c r="E1328" s="136" t="s">
        <v>4496</v>
      </c>
      <c r="F1328" s="136" t="s">
        <v>4497</v>
      </c>
      <c r="G1328" s="136" t="s">
        <v>977</v>
      </c>
      <c r="H1328" s="194">
        <v>10700</v>
      </c>
      <c r="I1328" s="194">
        <v>0</v>
      </c>
      <c r="J1328" s="194">
        <v>0</v>
      </c>
      <c r="K1328" s="280">
        <v>43225</v>
      </c>
      <c r="L1328" s="136" t="s">
        <v>4498</v>
      </c>
      <c r="M1328" s="136"/>
    </row>
    <row r="1329" spans="1:13" s="273" customFormat="1" ht="26.25" customHeight="1">
      <c r="A1329" s="136">
        <v>9</v>
      </c>
      <c r="B1329" s="135"/>
      <c r="C1329" s="136" t="s">
        <v>4476</v>
      </c>
      <c r="D1329" s="136" t="s">
        <v>4477</v>
      </c>
      <c r="E1329" s="136" t="s">
        <v>4478</v>
      </c>
      <c r="F1329" s="136" t="s">
        <v>4499</v>
      </c>
      <c r="G1329" s="136" t="s">
        <v>4500</v>
      </c>
      <c r="H1329" s="194">
        <v>8300</v>
      </c>
      <c r="I1329" s="194">
        <v>0</v>
      </c>
      <c r="J1329" s="194">
        <v>0</v>
      </c>
      <c r="K1329" s="180" t="s">
        <v>4481</v>
      </c>
      <c r="L1329" s="136" t="s">
        <v>4501</v>
      </c>
      <c r="M1329" s="136"/>
    </row>
    <row r="1330" spans="1:13" s="273" customFormat="1" ht="26.25" customHeight="1">
      <c r="A1330" s="136">
        <v>10</v>
      </c>
      <c r="B1330" s="135"/>
      <c r="C1330" s="136" t="s">
        <v>4502</v>
      </c>
      <c r="D1330" s="136" t="s">
        <v>4503</v>
      </c>
      <c r="E1330" s="136" t="s">
        <v>4504</v>
      </c>
      <c r="F1330" s="136" t="s">
        <v>4505</v>
      </c>
      <c r="G1330" s="136" t="s">
        <v>4156</v>
      </c>
      <c r="H1330" s="194">
        <v>20100</v>
      </c>
      <c r="I1330" s="194">
        <v>0</v>
      </c>
      <c r="J1330" s="194">
        <v>0</v>
      </c>
      <c r="K1330" s="280" t="s">
        <v>4506</v>
      </c>
      <c r="L1330" s="136" t="s">
        <v>4507</v>
      </c>
      <c r="M1330" s="136"/>
    </row>
    <row r="1331" spans="1:13" s="273" customFormat="1" ht="26.25" customHeight="1">
      <c r="A1331" s="136">
        <v>11</v>
      </c>
      <c r="B1331" s="135"/>
      <c r="C1331" s="136" t="s">
        <v>4508</v>
      </c>
      <c r="D1331" s="136" t="s">
        <v>4509</v>
      </c>
      <c r="E1331" s="136" t="s">
        <v>4510</v>
      </c>
      <c r="F1331" s="136" t="s">
        <v>4511</v>
      </c>
      <c r="G1331" s="136" t="s">
        <v>3748</v>
      </c>
      <c r="H1331" s="194">
        <v>1400</v>
      </c>
      <c r="I1331" s="194">
        <v>0</v>
      </c>
      <c r="J1331" s="194">
        <v>0</v>
      </c>
      <c r="K1331" s="280">
        <v>43163</v>
      </c>
      <c r="L1331" s="136" t="s">
        <v>4512</v>
      </c>
      <c r="M1331" s="136"/>
    </row>
    <row r="1332" spans="1:13" s="273" customFormat="1" ht="26.25" customHeight="1">
      <c r="A1332" s="136">
        <v>12</v>
      </c>
      <c r="B1332" s="135"/>
      <c r="C1332" s="136" t="s">
        <v>4513</v>
      </c>
      <c r="D1332" s="136" t="s">
        <v>4509</v>
      </c>
      <c r="E1332" s="136" t="s">
        <v>4514</v>
      </c>
      <c r="F1332" s="136"/>
      <c r="G1332" s="136" t="s">
        <v>977</v>
      </c>
      <c r="H1332" s="194">
        <v>4050</v>
      </c>
      <c r="I1332" s="194">
        <v>0</v>
      </c>
      <c r="J1332" s="194">
        <v>0</v>
      </c>
      <c r="K1332" s="280" t="s">
        <v>4515</v>
      </c>
      <c r="L1332" s="136" t="s">
        <v>4516</v>
      </c>
      <c r="M1332" s="136"/>
    </row>
    <row r="1333" spans="1:13" s="273" customFormat="1" ht="26.25" customHeight="1">
      <c r="A1333" s="136">
        <v>13</v>
      </c>
      <c r="B1333" s="135"/>
      <c r="C1333" s="136" t="s">
        <v>4517</v>
      </c>
      <c r="D1333" s="136" t="s">
        <v>4518</v>
      </c>
      <c r="E1333" s="136" t="s">
        <v>4519</v>
      </c>
      <c r="F1333" s="136" t="s">
        <v>4520</v>
      </c>
      <c r="G1333" s="136" t="s">
        <v>3743</v>
      </c>
      <c r="H1333" s="194">
        <v>30110</v>
      </c>
      <c r="I1333" s="194">
        <v>0</v>
      </c>
      <c r="J1333" s="194">
        <v>0</v>
      </c>
      <c r="K1333" s="180" t="s">
        <v>4521</v>
      </c>
      <c r="L1333" s="136" t="s">
        <v>4522</v>
      </c>
      <c r="M1333" s="136"/>
    </row>
    <row r="1334" spans="1:13" s="273" customFormat="1" ht="26.25" customHeight="1">
      <c r="A1334" s="136">
        <v>14</v>
      </c>
      <c r="B1334" s="135"/>
      <c r="C1334" s="136" t="s">
        <v>4523</v>
      </c>
      <c r="D1334" s="136" t="s">
        <v>4524</v>
      </c>
      <c r="E1334" s="136" t="s">
        <v>4525</v>
      </c>
      <c r="F1334" s="136" t="s">
        <v>4526</v>
      </c>
      <c r="G1334" s="136" t="s">
        <v>3748</v>
      </c>
      <c r="H1334" s="194">
        <v>130924.832</v>
      </c>
      <c r="I1334" s="194">
        <v>0</v>
      </c>
      <c r="J1334" s="194">
        <v>0</v>
      </c>
      <c r="K1334" s="280" t="s">
        <v>4515</v>
      </c>
      <c r="L1334" s="136" t="s">
        <v>4527</v>
      </c>
      <c r="M1334" s="136"/>
    </row>
    <row r="1335" spans="1:13" s="273" customFormat="1" ht="26.25" customHeight="1">
      <c r="A1335" s="136">
        <v>15</v>
      </c>
      <c r="B1335" s="135"/>
      <c r="C1335" s="136" t="s">
        <v>4528</v>
      </c>
      <c r="D1335" s="136" t="s">
        <v>4529</v>
      </c>
      <c r="E1335" s="136" t="s">
        <v>4530</v>
      </c>
      <c r="F1335" s="136" t="s">
        <v>4531</v>
      </c>
      <c r="G1335" s="136" t="s">
        <v>3748</v>
      </c>
      <c r="H1335" s="194">
        <v>30816</v>
      </c>
      <c r="I1335" s="194">
        <v>0</v>
      </c>
      <c r="J1335" s="194">
        <v>0</v>
      </c>
      <c r="K1335" s="280">
        <v>43227</v>
      </c>
      <c r="L1335" s="136" t="s">
        <v>4532</v>
      </c>
      <c r="M1335" s="136"/>
    </row>
    <row r="1336" spans="1:13" s="273" customFormat="1" ht="26.25" customHeight="1">
      <c r="A1336" s="136">
        <v>16</v>
      </c>
      <c r="B1336" s="135"/>
      <c r="C1336" s="136" t="s">
        <v>4533</v>
      </c>
      <c r="D1336" s="136" t="s">
        <v>4484</v>
      </c>
      <c r="E1336" s="136" t="s">
        <v>4534</v>
      </c>
      <c r="F1336" s="136" t="s">
        <v>4535</v>
      </c>
      <c r="G1336" s="136" t="s">
        <v>4500</v>
      </c>
      <c r="H1336" s="194">
        <v>155705.125</v>
      </c>
      <c r="I1336" s="194">
        <v>0</v>
      </c>
      <c r="J1336" s="194">
        <v>0</v>
      </c>
      <c r="K1336" s="280" t="s">
        <v>4536</v>
      </c>
      <c r="L1336" s="136" t="s">
        <v>4537</v>
      </c>
      <c r="M1336" s="136"/>
    </row>
    <row r="1337" spans="1:13" s="273" customFormat="1" ht="26.25" customHeight="1">
      <c r="A1337" s="136">
        <v>17</v>
      </c>
      <c r="B1337" s="135"/>
      <c r="C1337" s="136" t="s">
        <v>4538</v>
      </c>
      <c r="D1337" s="136" t="s">
        <v>4539</v>
      </c>
      <c r="E1337" s="136" t="s">
        <v>4540</v>
      </c>
      <c r="F1337" s="136" t="s">
        <v>4541</v>
      </c>
      <c r="G1337" s="136" t="s">
        <v>3748</v>
      </c>
      <c r="H1337" s="194">
        <v>19455</v>
      </c>
      <c r="I1337" s="258">
        <v>0</v>
      </c>
      <c r="J1337" s="258">
        <v>0</v>
      </c>
      <c r="K1337" s="280">
        <v>43408</v>
      </c>
      <c r="L1337" s="136" t="s">
        <v>4542</v>
      </c>
      <c r="M1337" s="135"/>
    </row>
    <row r="1338" spans="1:13" s="273" customFormat="1" ht="26.25" customHeight="1">
      <c r="A1338" s="136">
        <v>18</v>
      </c>
      <c r="B1338" s="135"/>
      <c r="C1338" s="136" t="s">
        <v>4543</v>
      </c>
      <c r="D1338" s="136" t="s">
        <v>4529</v>
      </c>
      <c r="E1338" s="136" t="s">
        <v>4544</v>
      </c>
      <c r="F1338" s="136" t="s">
        <v>4545</v>
      </c>
      <c r="G1338" s="136" t="s">
        <v>4500</v>
      </c>
      <c r="H1338" s="194">
        <v>34024.015</v>
      </c>
      <c r="I1338" s="258">
        <v>0</v>
      </c>
      <c r="J1338" s="258">
        <v>0</v>
      </c>
      <c r="K1338" s="280">
        <v>43227</v>
      </c>
      <c r="L1338" s="136" t="s">
        <v>4546</v>
      </c>
      <c r="M1338" s="135"/>
    </row>
    <row r="1339" spans="1:13" s="273" customFormat="1" ht="26.25" customHeight="1">
      <c r="A1339" s="136">
        <v>19</v>
      </c>
      <c r="B1339" s="135"/>
      <c r="C1339" s="136" t="s">
        <v>4547</v>
      </c>
      <c r="D1339" s="136" t="s">
        <v>4477</v>
      </c>
      <c r="E1339" s="136" t="s">
        <v>4548</v>
      </c>
      <c r="F1339" s="136" t="s">
        <v>4549</v>
      </c>
      <c r="G1339" s="136" t="s">
        <v>4500</v>
      </c>
      <c r="H1339" s="194">
        <v>39027</v>
      </c>
      <c r="I1339" s="258">
        <v>0</v>
      </c>
      <c r="J1339" s="258">
        <v>0</v>
      </c>
      <c r="K1339" s="280" t="s">
        <v>4550</v>
      </c>
      <c r="L1339" s="136" t="s">
        <v>4551</v>
      </c>
      <c r="M1339" s="135"/>
    </row>
    <row r="1340" spans="1:13" s="273" customFormat="1" ht="26.25" customHeight="1">
      <c r="A1340" s="136">
        <v>20</v>
      </c>
      <c r="B1340" s="135"/>
      <c r="C1340" s="136" t="s">
        <v>4552</v>
      </c>
      <c r="D1340" s="136" t="s">
        <v>4484</v>
      </c>
      <c r="E1340" s="136" t="s">
        <v>4553</v>
      </c>
      <c r="F1340" s="136" t="s">
        <v>4554</v>
      </c>
      <c r="G1340" s="136" t="s">
        <v>4500</v>
      </c>
      <c r="H1340" s="194">
        <v>73739.658</v>
      </c>
      <c r="I1340" s="258">
        <v>0</v>
      </c>
      <c r="J1340" s="258">
        <v>0</v>
      </c>
      <c r="K1340" s="280">
        <v>43044</v>
      </c>
      <c r="L1340" s="136" t="s">
        <v>4555</v>
      </c>
      <c r="M1340" s="135"/>
    </row>
    <row r="1341" spans="1:13" s="273" customFormat="1" ht="26.25" customHeight="1">
      <c r="A1341" s="136">
        <v>21</v>
      </c>
      <c r="B1341" s="135"/>
      <c r="C1341" s="136" t="s">
        <v>4556</v>
      </c>
      <c r="D1341" s="136" t="s">
        <v>4495</v>
      </c>
      <c r="E1341" s="136" t="s">
        <v>4557</v>
      </c>
      <c r="F1341" s="136" t="s">
        <v>4558</v>
      </c>
      <c r="G1341" s="136" t="s">
        <v>4500</v>
      </c>
      <c r="H1341" s="194">
        <v>12821</v>
      </c>
      <c r="I1341" s="258">
        <v>0</v>
      </c>
      <c r="J1341" s="258">
        <v>0</v>
      </c>
      <c r="K1341" s="280">
        <v>43195</v>
      </c>
      <c r="L1341" s="136" t="s">
        <v>4559</v>
      </c>
      <c r="M1341" s="135"/>
    </row>
    <row r="1342" spans="1:13" s="273" customFormat="1" ht="26.25" customHeight="1">
      <c r="A1342" s="136">
        <v>22</v>
      </c>
      <c r="B1342" s="135"/>
      <c r="C1342" s="136" t="s">
        <v>4560</v>
      </c>
      <c r="D1342" s="136" t="s">
        <v>4561</v>
      </c>
      <c r="E1342" s="136" t="s">
        <v>4562</v>
      </c>
      <c r="F1342" s="136" t="s">
        <v>4563</v>
      </c>
      <c r="G1342" s="136" t="s">
        <v>4564</v>
      </c>
      <c r="H1342" s="194">
        <v>13070</v>
      </c>
      <c r="I1342" s="258">
        <v>0</v>
      </c>
      <c r="J1342" s="258">
        <v>0</v>
      </c>
      <c r="K1342" s="180" t="s">
        <v>4565</v>
      </c>
      <c r="L1342" s="136" t="s">
        <v>4566</v>
      </c>
      <c r="M1342" s="135"/>
    </row>
    <row r="1343" spans="1:13" s="273" customFormat="1" ht="26.25" customHeight="1">
      <c r="A1343" s="136">
        <v>23</v>
      </c>
      <c r="B1343" s="135"/>
      <c r="C1343" s="136" t="s">
        <v>4567</v>
      </c>
      <c r="D1343" s="136" t="s">
        <v>4568</v>
      </c>
      <c r="E1343" s="180" t="s">
        <v>4569</v>
      </c>
      <c r="F1343" s="180" t="s">
        <v>4570</v>
      </c>
      <c r="G1343" s="180" t="s">
        <v>4571</v>
      </c>
      <c r="H1343" s="194">
        <v>8000</v>
      </c>
      <c r="I1343" s="258">
        <v>0</v>
      </c>
      <c r="J1343" s="258">
        <v>0</v>
      </c>
      <c r="K1343" s="280">
        <v>43317</v>
      </c>
      <c r="L1343" s="136" t="s">
        <v>4572</v>
      </c>
      <c r="M1343" s="135"/>
    </row>
    <row r="1344" spans="1:13" s="278" customFormat="1" ht="26.25" customHeight="1">
      <c r="A1344" s="136">
        <v>24</v>
      </c>
      <c r="B1344" s="135"/>
      <c r="C1344" s="16" t="s">
        <v>4573</v>
      </c>
      <c r="D1344" s="16" t="s">
        <v>4524</v>
      </c>
      <c r="E1344" s="16" t="s">
        <v>4574</v>
      </c>
      <c r="F1344" s="16" t="s">
        <v>4575</v>
      </c>
      <c r="G1344" s="397" t="s">
        <v>4576</v>
      </c>
      <c r="H1344" s="194">
        <v>21288064.551</v>
      </c>
      <c r="I1344" s="28">
        <v>0</v>
      </c>
      <c r="J1344" s="28">
        <v>0</v>
      </c>
      <c r="K1344" s="270" t="s">
        <v>4577</v>
      </c>
      <c r="L1344" s="15" t="s">
        <v>4578</v>
      </c>
      <c r="M1344" s="15"/>
    </row>
    <row r="1345" spans="1:13" s="278" customFormat="1" ht="26.25" customHeight="1">
      <c r="A1345" s="136">
        <v>25</v>
      </c>
      <c r="B1345" s="135"/>
      <c r="C1345" s="16" t="s">
        <v>4523</v>
      </c>
      <c r="D1345" s="16" t="s">
        <v>4524</v>
      </c>
      <c r="E1345" s="16" t="s">
        <v>4579</v>
      </c>
      <c r="F1345" s="16" t="s">
        <v>4580</v>
      </c>
      <c r="G1345" s="397" t="s">
        <v>4576</v>
      </c>
      <c r="H1345" s="194">
        <v>18024832</v>
      </c>
      <c r="I1345" s="28">
        <v>0</v>
      </c>
      <c r="J1345" s="28">
        <v>0</v>
      </c>
      <c r="K1345" s="270" t="s">
        <v>4515</v>
      </c>
      <c r="L1345" s="15" t="s">
        <v>4581</v>
      </c>
      <c r="M1345" s="15"/>
    </row>
    <row r="1346" spans="1:13" s="278" customFormat="1" ht="26.25" customHeight="1">
      <c r="A1346" s="136">
        <v>26</v>
      </c>
      <c r="B1346" s="135"/>
      <c r="C1346" s="16" t="s">
        <v>4582</v>
      </c>
      <c r="D1346" s="16" t="s">
        <v>4583</v>
      </c>
      <c r="E1346" s="16" t="s">
        <v>4584</v>
      </c>
      <c r="F1346" s="16" t="s">
        <v>4585</v>
      </c>
      <c r="G1346" s="397" t="s">
        <v>989</v>
      </c>
      <c r="H1346" s="194">
        <v>39270</v>
      </c>
      <c r="I1346" s="28">
        <v>0</v>
      </c>
      <c r="J1346" s="28">
        <v>0</v>
      </c>
      <c r="K1346" s="270" t="s">
        <v>4586</v>
      </c>
      <c r="L1346" s="15" t="s">
        <v>4587</v>
      </c>
      <c r="M1346" s="15"/>
    </row>
    <row r="1347" spans="1:13" s="273" customFormat="1" ht="26.25" customHeight="1">
      <c r="A1347" s="136">
        <v>27</v>
      </c>
      <c r="B1347" s="135"/>
      <c r="C1347" s="136" t="s">
        <v>4588</v>
      </c>
      <c r="D1347" s="136" t="s">
        <v>4495</v>
      </c>
      <c r="E1347" s="136" t="s">
        <v>4589</v>
      </c>
      <c r="F1347" s="136" t="s">
        <v>4590</v>
      </c>
      <c r="G1347" s="136" t="s">
        <v>4576</v>
      </c>
      <c r="H1347" s="194">
        <v>18960005.494</v>
      </c>
      <c r="I1347" s="194">
        <v>0</v>
      </c>
      <c r="J1347" s="194">
        <v>0</v>
      </c>
      <c r="K1347" s="139" t="s">
        <v>4577</v>
      </c>
      <c r="L1347" s="136" t="s">
        <v>4591</v>
      </c>
      <c r="M1347" s="136"/>
    </row>
    <row r="1348" spans="1:13" s="273" customFormat="1" ht="26.25" customHeight="1">
      <c r="A1348" s="136">
        <v>28</v>
      </c>
      <c r="B1348" s="135"/>
      <c r="C1348" s="136" t="s">
        <v>4592</v>
      </c>
      <c r="D1348" s="136" t="s">
        <v>4593</v>
      </c>
      <c r="E1348" s="136" t="s">
        <v>4594</v>
      </c>
      <c r="F1348" s="136" t="s">
        <v>4595</v>
      </c>
      <c r="G1348" s="136" t="s">
        <v>1613</v>
      </c>
      <c r="H1348" s="194">
        <v>1250</v>
      </c>
      <c r="I1348" s="194">
        <v>0</v>
      </c>
      <c r="J1348" s="194">
        <v>0</v>
      </c>
      <c r="K1348" s="139" t="s">
        <v>4515</v>
      </c>
      <c r="L1348" s="136" t="s">
        <v>4596</v>
      </c>
      <c r="M1348" s="136"/>
    </row>
    <row r="1349" spans="1:13" s="273" customFormat="1" ht="26.25" customHeight="1">
      <c r="A1349" s="136">
        <v>29</v>
      </c>
      <c r="B1349" s="135"/>
      <c r="C1349" s="136" t="s">
        <v>4597</v>
      </c>
      <c r="D1349" s="136" t="s">
        <v>4593</v>
      </c>
      <c r="E1349" s="136" t="s">
        <v>4598</v>
      </c>
      <c r="F1349" s="136" t="s">
        <v>4599</v>
      </c>
      <c r="G1349" s="136" t="s">
        <v>4600</v>
      </c>
      <c r="H1349" s="194">
        <v>559705</v>
      </c>
      <c r="I1349" s="194">
        <v>0</v>
      </c>
      <c r="J1349" s="194">
        <v>0</v>
      </c>
      <c r="K1349" s="139" t="s">
        <v>4515</v>
      </c>
      <c r="L1349" s="136" t="s">
        <v>4601</v>
      </c>
      <c r="M1349" s="136"/>
    </row>
    <row r="1350" spans="1:13" s="273" customFormat="1" ht="26.25" customHeight="1">
      <c r="A1350" s="136">
        <v>30</v>
      </c>
      <c r="B1350" s="135"/>
      <c r="C1350" s="136" t="s">
        <v>4597</v>
      </c>
      <c r="D1350" s="136" t="s">
        <v>4593</v>
      </c>
      <c r="E1350" s="136" t="s">
        <v>4602</v>
      </c>
      <c r="F1350" s="136" t="s">
        <v>4603</v>
      </c>
      <c r="G1350" s="136" t="s">
        <v>989</v>
      </c>
      <c r="H1350" s="194">
        <v>3221.928</v>
      </c>
      <c r="I1350" s="194">
        <v>0</v>
      </c>
      <c r="J1350" s="194">
        <v>0</v>
      </c>
      <c r="K1350" s="139" t="s">
        <v>4515</v>
      </c>
      <c r="L1350" s="136" t="s">
        <v>4604</v>
      </c>
      <c r="M1350" s="136"/>
    </row>
    <row r="1351" spans="1:13" s="273" customFormat="1" ht="26.25" customHeight="1">
      <c r="A1351" s="136">
        <v>31</v>
      </c>
      <c r="B1351" s="135"/>
      <c r="C1351" s="136" t="s">
        <v>4597</v>
      </c>
      <c r="D1351" s="136" t="s">
        <v>4593</v>
      </c>
      <c r="E1351" s="136" t="s">
        <v>4605</v>
      </c>
      <c r="F1351" s="136" t="s">
        <v>4603</v>
      </c>
      <c r="G1351" s="136" t="s">
        <v>4606</v>
      </c>
      <c r="H1351" s="194">
        <v>257754</v>
      </c>
      <c r="I1351" s="194">
        <v>0</v>
      </c>
      <c r="J1351" s="194">
        <v>0</v>
      </c>
      <c r="K1351" s="139" t="s">
        <v>4515</v>
      </c>
      <c r="L1351" s="136" t="s">
        <v>4607</v>
      </c>
      <c r="M1351" s="136"/>
    </row>
    <row r="1352" spans="1:13" s="273" customFormat="1" ht="26.25" customHeight="1">
      <c r="A1352" s="136">
        <v>32</v>
      </c>
      <c r="B1352" s="135"/>
      <c r="C1352" s="136" t="s">
        <v>4608</v>
      </c>
      <c r="D1352" s="136" t="s">
        <v>4609</v>
      </c>
      <c r="E1352" s="136" t="s">
        <v>4610</v>
      </c>
      <c r="F1352" s="136" t="s">
        <v>4611</v>
      </c>
      <c r="G1352" s="136" t="s">
        <v>977</v>
      </c>
      <c r="H1352" s="194">
        <v>10000</v>
      </c>
      <c r="I1352" s="194">
        <v>0</v>
      </c>
      <c r="J1352" s="194">
        <v>0</v>
      </c>
      <c r="K1352" s="139">
        <v>43377</v>
      </c>
      <c r="L1352" s="136" t="s">
        <v>4612</v>
      </c>
      <c r="M1352" s="136"/>
    </row>
    <row r="1353" spans="1:13" s="273" customFormat="1" ht="26.25" customHeight="1">
      <c r="A1353" s="136">
        <v>33</v>
      </c>
      <c r="B1353" s="135"/>
      <c r="C1353" s="136" t="s">
        <v>4613</v>
      </c>
      <c r="D1353" s="136" t="s">
        <v>4583</v>
      </c>
      <c r="E1353" s="136" t="s">
        <v>4614</v>
      </c>
      <c r="F1353" s="136" t="s">
        <v>4615</v>
      </c>
      <c r="G1353" s="136" t="s">
        <v>4616</v>
      </c>
      <c r="H1353" s="194">
        <v>909000</v>
      </c>
      <c r="I1353" s="194">
        <v>0</v>
      </c>
      <c r="J1353" s="194">
        <v>0</v>
      </c>
      <c r="K1353" s="136" t="s">
        <v>4586</v>
      </c>
      <c r="L1353" s="136" t="s">
        <v>4617</v>
      </c>
      <c r="M1353" s="136"/>
    </row>
    <row r="1354" spans="1:13" s="273" customFormat="1" ht="26.25" customHeight="1">
      <c r="A1354" s="136">
        <v>34</v>
      </c>
      <c r="B1354" s="135"/>
      <c r="C1354" s="136" t="s">
        <v>4618</v>
      </c>
      <c r="D1354" s="136" t="s">
        <v>4568</v>
      </c>
      <c r="E1354" s="136" t="s">
        <v>4619</v>
      </c>
      <c r="F1354" s="136" t="s">
        <v>4620</v>
      </c>
      <c r="G1354" s="136" t="s">
        <v>4621</v>
      </c>
      <c r="H1354" s="194">
        <v>20000</v>
      </c>
      <c r="I1354" s="194">
        <v>0</v>
      </c>
      <c r="J1354" s="194">
        <v>0</v>
      </c>
      <c r="K1354" s="136" t="s">
        <v>4458</v>
      </c>
      <c r="L1354" s="136" t="s">
        <v>4622</v>
      </c>
      <c r="M1354" s="136"/>
    </row>
    <row r="1355" spans="1:13" s="273" customFormat="1" ht="26.25" customHeight="1">
      <c r="A1355" s="136">
        <v>35</v>
      </c>
      <c r="B1355" s="135"/>
      <c r="C1355" s="136" t="s">
        <v>4623</v>
      </c>
      <c r="D1355" s="136" t="s">
        <v>4593</v>
      </c>
      <c r="E1355" s="136" t="s">
        <v>4624</v>
      </c>
      <c r="F1355" s="136" t="s">
        <v>4625</v>
      </c>
      <c r="G1355" s="136" t="s">
        <v>3748</v>
      </c>
      <c r="H1355" s="194">
        <v>537.5</v>
      </c>
      <c r="I1355" s="194">
        <v>0</v>
      </c>
      <c r="J1355" s="194">
        <v>0</v>
      </c>
      <c r="K1355" s="139" t="s">
        <v>4515</v>
      </c>
      <c r="L1355" s="136" t="s">
        <v>4626</v>
      </c>
      <c r="M1355" s="136"/>
    </row>
    <row r="1356" spans="1:13" s="273" customFormat="1" ht="26.25" customHeight="1">
      <c r="A1356" s="136">
        <v>36</v>
      </c>
      <c r="B1356" s="135"/>
      <c r="C1356" s="136" t="s">
        <v>4538</v>
      </c>
      <c r="D1356" s="136" t="s">
        <v>4593</v>
      </c>
      <c r="E1356" s="136" t="s">
        <v>4627</v>
      </c>
      <c r="F1356" s="136" t="s">
        <v>4628</v>
      </c>
      <c r="G1356" s="136" t="s">
        <v>4629</v>
      </c>
      <c r="H1356" s="194">
        <v>2291158.783</v>
      </c>
      <c r="I1356" s="194">
        <v>0</v>
      </c>
      <c r="J1356" s="194">
        <v>0</v>
      </c>
      <c r="K1356" s="139">
        <v>43408</v>
      </c>
      <c r="L1356" s="136" t="s">
        <v>4630</v>
      </c>
      <c r="M1356" s="136"/>
    </row>
    <row r="1357" spans="1:13" s="273" customFormat="1" ht="26.25" customHeight="1">
      <c r="A1357" s="136">
        <v>37</v>
      </c>
      <c r="B1357" s="135"/>
      <c r="C1357" s="136" t="s">
        <v>4631</v>
      </c>
      <c r="D1357" s="136" t="s">
        <v>4632</v>
      </c>
      <c r="E1357" s="136" t="s">
        <v>4633</v>
      </c>
      <c r="F1357" s="136" t="s">
        <v>4634</v>
      </c>
      <c r="G1357" s="136" t="s">
        <v>977</v>
      </c>
      <c r="H1357" s="194">
        <v>2000</v>
      </c>
      <c r="I1357" s="194">
        <v>0</v>
      </c>
      <c r="J1357" s="194">
        <v>0</v>
      </c>
      <c r="K1357" s="139">
        <v>43409</v>
      </c>
      <c r="L1357" s="136" t="s">
        <v>4635</v>
      </c>
      <c r="M1357" s="136"/>
    </row>
    <row r="1358" spans="1:13" s="273" customFormat="1" ht="26.25" customHeight="1">
      <c r="A1358" s="136">
        <v>38</v>
      </c>
      <c r="B1358" s="135"/>
      <c r="C1358" s="136" t="s">
        <v>4636</v>
      </c>
      <c r="D1358" s="136" t="s">
        <v>4593</v>
      </c>
      <c r="E1358" s="136" t="s">
        <v>4637</v>
      </c>
      <c r="F1358" s="136" t="s">
        <v>4638</v>
      </c>
      <c r="G1358" s="136" t="s">
        <v>989</v>
      </c>
      <c r="H1358" s="194">
        <v>7000</v>
      </c>
      <c r="I1358" s="194">
        <v>0</v>
      </c>
      <c r="J1358" s="194">
        <v>0</v>
      </c>
      <c r="K1358" s="139">
        <v>43344</v>
      </c>
      <c r="L1358" s="136" t="s">
        <v>4639</v>
      </c>
      <c r="M1358" s="136"/>
    </row>
    <row r="1359" spans="1:13" s="273" customFormat="1" ht="26.25" customHeight="1">
      <c r="A1359" s="136">
        <v>39</v>
      </c>
      <c r="B1359" s="135"/>
      <c r="C1359" s="136" t="s">
        <v>4636</v>
      </c>
      <c r="D1359" s="136" t="s">
        <v>4593</v>
      </c>
      <c r="E1359" s="136" t="s">
        <v>4640</v>
      </c>
      <c r="F1359" s="136" t="s">
        <v>4638</v>
      </c>
      <c r="G1359" s="136" t="s">
        <v>4641</v>
      </c>
      <c r="H1359" s="194">
        <v>60000</v>
      </c>
      <c r="I1359" s="194">
        <v>0</v>
      </c>
      <c r="J1359" s="194">
        <v>0</v>
      </c>
      <c r="K1359" s="139">
        <v>43344</v>
      </c>
      <c r="L1359" s="136" t="s">
        <v>4642</v>
      </c>
      <c r="M1359" s="136"/>
    </row>
    <row r="1360" spans="1:13" s="273" customFormat="1" ht="26.25" customHeight="1">
      <c r="A1360" s="136">
        <v>40</v>
      </c>
      <c r="B1360" s="135"/>
      <c r="C1360" s="136" t="s">
        <v>4636</v>
      </c>
      <c r="D1360" s="136" t="s">
        <v>4593</v>
      </c>
      <c r="E1360" s="136" t="s">
        <v>4643</v>
      </c>
      <c r="F1360" s="136" t="s">
        <v>4638</v>
      </c>
      <c r="G1360" s="136" t="s">
        <v>4644</v>
      </c>
      <c r="H1360" s="194">
        <v>100000</v>
      </c>
      <c r="I1360" s="194">
        <v>0</v>
      </c>
      <c r="J1360" s="194">
        <v>0</v>
      </c>
      <c r="K1360" s="139">
        <v>43344</v>
      </c>
      <c r="L1360" s="136" t="s">
        <v>4645</v>
      </c>
      <c r="M1360" s="136"/>
    </row>
    <row r="1361" spans="1:13" s="273" customFormat="1" ht="26.25" customHeight="1">
      <c r="A1361" s="136">
        <v>41</v>
      </c>
      <c r="B1361" s="135"/>
      <c r="C1361" s="136" t="s">
        <v>4646</v>
      </c>
      <c r="D1361" s="136" t="s">
        <v>4593</v>
      </c>
      <c r="E1361" s="136" t="s">
        <v>4647</v>
      </c>
      <c r="F1361" s="136" t="s">
        <v>4648</v>
      </c>
      <c r="G1361" s="136" t="s">
        <v>989</v>
      </c>
      <c r="H1361" s="194">
        <v>140659</v>
      </c>
      <c r="I1361" s="194">
        <v>0</v>
      </c>
      <c r="J1361" s="194">
        <v>0</v>
      </c>
      <c r="K1361" s="136" t="s">
        <v>4515</v>
      </c>
      <c r="L1361" s="136" t="s">
        <v>4649</v>
      </c>
      <c r="M1361" s="136"/>
    </row>
    <row r="1362" spans="1:13" s="273" customFormat="1" ht="26.25" customHeight="1">
      <c r="A1362" s="136">
        <v>42</v>
      </c>
      <c r="B1362" s="135"/>
      <c r="C1362" s="136" t="s">
        <v>4650</v>
      </c>
      <c r="D1362" s="136" t="s">
        <v>4593</v>
      </c>
      <c r="E1362" s="136" t="s">
        <v>4651</v>
      </c>
      <c r="F1362" s="136" t="s">
        <v>4652</v>
      </c>
      <c r="G1362" s="136" t="s">
        <v>989</v>
      </c>
      <c r="H1362" s="194">
        <v>65352</v>
      </c>
      <c r="I1362" s="194">
        <v>0</v>
      </c>
      <c r="J1362" s="194">
        <v>0</v>
      </c>
      <c r="K1362" s="139" t="s">
        <v>4653</v>
      </c>
      <c r="L1362" s="136" t="s">
        <v>4654</v>
      </c>
      <c r="M1362" s="136"/>
    </row>
    <row r="1363" spans="1:13" s="273" customFormat="1" ht="26.25" customHeight="1">
      <c r="A1363" s="136">
        <v>43</v>
      </c>
      <c r="B1363" s="135"/>
      <c r="C1363" s="136" t="s">
        <v>4650</v>
      </c>
      <c r="D1363" s="136" t="s">
        <v>4593</v>
      </c>
      <c r="E1363" s="136" t="s">
        <v>4655</v>
      </c>
      <c r="F1363" s="136" t="s">
        <v>4652</v>
      </c>
      <c r="G1363" s="136" t="s">
        <v>4656</v>
      </c>
      <c r="H1363" s="194">
        <v>430331</v>
      </c>
      <c r="I1363" s="194">
        <v>0</v>
      </c>
      <c r="J1363" s="194">
        <v>0</v>
      </c>
      <c r="K1363" s="139" t="s">
        <v>4653</v>
      </c>
      <c r="L1363" s="136" t="s">
        <v>4657</v>
      </c>
      <c r="M1363" s="136"/>
    </row>
    <row r="1364" spans="1:13" s="273" customFormat="1" ht="26.25" customHeight="1">
      <c r="A1364" s="136">
        <v>44</v>
      </c>
      <c r="B1364" s="135"/>
      <c r="C1364" s="136" t="s">
        <v>4658</v>
      </c>
      <c r="D1364" s="136" t="s">
        <v>4659</v>
      </c>
      <c r="E1364" s="136" t="s">
        <v>4660</v>
      </c>
      <c r="F1364" s="136" t="s">
        <v>4661</v>
      </c>
      <c r="G1364" s="136" t="s">
        <v>4662</v>
      </c>
      <c r="H1364" s="194">
        <v>28957811</v>
      </c>
      <c r="I1364" s="194">
        <v>0</v>
      </c>
      <c r="J1364" s="194">
        <v>0</v>
      </c>
      <c r="K1364" s="139">
        <v>43346</v>
      </c>
      <c r="L1364" s="136" t="s">
        <v>4663</v>
      </c>
      <c r="M1364" s="136"/>
    </row>
    <row r="1365" spans="1:13" s="273" customFormat="1" ht="26.25" customHeight="1">
      <c r="A1365" s="136">
        <v>45</v>
      </c>
      <c r="B1365" s="135"/>
      <c r="C1365" s="136" t="s">
        <v>4664</v>
      </c>
      <c r="D1365" s="136" t="s">
        <v>4665</v>
      </c>
      <c r="E1365" s="136" t="s">
        <v>4666</v>
      </c>
      <c r="F1365" s="136" t="s">
        <v>4667</v>
      </c>
      <c r="G1365" s="136" t="s">
        <v>989</v>
      </c>
      <c r="H1365" s="194">
        <v>4640</v>
      </c>
      <c r="I1365" s="194">
        <v>0</v>
      </c>
      <c r="J1365" s="194">
        <v>0</v>
      </c>
      <c r="K1365" s="139" t="s">
        <v>4668</v>
      </c>
      <c r="L1365" s="136" t="s">
        <v>4669</v>
      </c>
      <c r="M1365" s="136"/>
    </row>
    <row r="1366" spans="1:13" s="273" customFormat="1" ht="26.25" customHeight="1">
      <c r="A1366" s="136">
        <v>46</v>
      </c>
      <c r="B1366" s="135"/>
      <c r="C1366" s="136" t="s">
        <v>4670</v>
      </c>
      <c r="D1366" s="136" t="s">
        <v>4659</v>
      </c>
      <c r="E1366" s="136" t="s">
        <v>4671</v>
      </c>
      <c r="F1366" s="136" t="s">
        <v>4672</v>
      </c>
      <c r="G1366" s="136" t="s">
        <v>4673</v>
      </c>
      <c r="H1366" s="194">
        <v>416605</v>
      </c>
      <c r="I1366" s="194">
        <v>0</v>
      </c>
      <c r="J1366" s="194">
        <v>0</v>
      </c>
      <c r="K1366" s="139">
        <v>43227</v>
      </c>
      <c r="L1366" s="136" t="s">
        <v>4674</v>
      </c>
      <c r="M1366" s="136"/>
    </row>
    <row r="1367" spans="1:13" s="273" customFormat="1" ht="26.25" customHeight="1">
      <c r="A1367" s="136">
        <v>47</v>
      </c>
      <c r="B1367" s="135"/>
      <c r="C1367" s="136" t="s">
        <v>4675</v>
      </c>
      <c r="D1367" s="136" t="s">
        <v>4676</v>
      </c>
      <c r="E1367" s="136" t="s">
        <v>4677</v>
      </c>
      <c r="F1367" s="136" t="s">
        <v>4678</v>
      </c>
      <c r="G1367" s="136" t="s">
        <v>787</v>
      </c>
      <c r="H1367" s="194">
        <v>15000</v>
      </c>
      <c r="I1367" s="194">
        <v>0</v>
      </c>
      <c r="J1367" s="194">
        <v>0</v>
      </c>
      <c r="K1367" s="136" t="s">
        <v>4565</v>
      </c>
      <c r="L1367" s="136" t="s">
        <v>4679</v>
      </c>
      <c r="M1367" s="136"/>
    </row>
    <row r="1368" spans="1:13" s="273" customFormat="1" ht="26.25" customHeight="1">
      <c r="A1368" s="136">
        <v>48</v>
      </c>
      <c r="B1368" s="135"/>
      <c r="C1368" s="136" t="s">
        <v>4680</v>
      </c>
      <c r="D1368" s="136" t="s">
        <v>4593</v>
      </c>
      <c r="E1368" s="136" t="s">
        <v>4681</v>
      </c>
      <c r="F1368" s="136" t="s">
        <v>4682</v>
      </c>
      <c r="G1368" s="136" t="s">
        <v>4683</v>
      </c>
      <c r="H1368" s="194">
        <v>76500</v>
      </c>
      <c r="I1368" s="194">
        <v>0</v>
      </c>
      <c r="J1368" s="194">
        <v>0</v>
      </c>
      <c r="K1368" s="136" t="s">
        <v>4684</v>
      </c>
      <c r="L1368" s="136" t="s">
        <v>4685</v>
      </c>
      <c r="M1368" s="136"/>
    </row>
    <row r="1369" spans="1:13" s="273" customFormat="1" ht="26.25" customHeight="1">
      <c r="A1369" s="136">
        <v>49</v>
      </c>
      <c r="B1369" s="135"/>
      <c r="C1369" s="136" t="s">
        <v>4686</v>
      </c>
      <c r="D1369" s="136" t="s">
        <v>4665</v>
      </c>
      <c r="E1369" s="136" t="s">
        <v>4687</v>
      </c>
      <c r="F1369" s="136" t="s">
        <v>4688</v>
      </c>
      <c r="G1369" s="136" t="s">
        <v>4689</v>
      </c>
      <c r="H1369" s="285">
        <v>5200</v>
      </c>
      <c r="I1369" s="194">
        <v>0</v>
      </c>
      <c r="J1369" s="194">
        <v>0</v>
      </c>
      <c r="K1369" s="139">
        <v>43197</v>
      </c>
      <c r="L1369" s="136" t="s">
        <v>4690</v>
      </c>
      <c r="M1369" s="136"/>
    </row>
    <row r="1370" spans="1:13" s="273" customFormat="1" ht="26.25" customHeight="1">
      <c r="A1370" s="136">
        <v>50</v>
      </c>
      <c r="B1370" s="135"/>
      <c r="C1370" s="136" t="s">
        <v>4691</v>
      </c>
      <c r="D1370" s="136" t="s">
        <v>4593</v>
      </c>
      <c r="E1370" s="136" t="s">
        <v>4692</v>
      </c>
      <c r="F1370" s="136" t="s">
        <v>4693</v>
      </c>
      <c r="G1370" s="136" t="s">
        <v>4694</v>
      </c>
      <c r="H1370" s="285">
        <v>38659653.881</v>
      </c>
      <c r="I1370" s="194">
        <v>0</v>
      </c>
      <c r="J1370" s="194">
        <v>0</v>
      </c>
      <c r="K1370" s="136" t="s">
        <v>4515</v>
      </c>
      <c r="L1370" s="136" t="s">
        <v>4695</v>
      </c>
      <c r="M1370" s="136"/>
    </row>
    <row r="1371" spans="1:13" s="273" customFormat="1" ht="26.25" customHeight="1">
      <c r="A1371" s="136">
        <v>51</v>
      </c>
      <c r="B1371" s="135"/>
      <c r="C1371" s="136" t="s">
        <v>4696</v>
      </c>
      <c r="D1371" s="136" t="s">
        <v>4697</v>
      </c>
      <c r="E1371" s="136" t="s">
        <v>4698</v>
      </c>
      <c r="F1371" s="136" t="s">
        <v>4699</v>
      </c>
      <c r="G1371" s="136" t="s">
        <v>4694</v>
      </c>
      <c r="H1371" s="285">
        <v>878121</v>
      </c>
      <c r="I1371" s="194">
        <v>0</v>
      </c>
      <c r="J1371" s="194">
        <v>0</v>
      </c>
      <c r="K1371" s="139" t="s">
        <v>4700</v>
      </c>
      <c r="L1371" s="136" t="s">
        <v>4701</v>
      </c>
      <c r="M1371" s="136"/>
    </row>
    <row r="1372" spans="1:13" s="273" customFormat="1" ht="26.25" customHeight="1">
      <c r="A1372" s="136">
        <v>52</v>
      </c>
      <c r="B1372" s="135"/>
      <c r="C1372" s="136" t="s">
        <v>4696</v>
      </c>
      <c r="D1372" s="136" t="s">
        <v>4697</v>
      </c>
      <c r="E1372" s="136" t="s">
        <v>4698</v>
      </c>
      <c r="F1372" s="136" t="s">
        <v>4702</v>
      </c>
      <c r="G1372" s="136" t="s">
        <v>4694</v>
      </c>
      <c r="H1372" s="285">
        <v>36234</v>
      </c>
      <c r="I1372" s="194">
        <v>0</v>
      </c>
      <c r="J1372" s="194">
        <v>0</v>
      </c>
      <c r="K1372" s="139" t="s">
        <v>4700</v>
      </c>
      <c r="L1372" s="136" t="s">
        <v>4703</v>
      </c>
      <c r="M1372" s="136"/>
    </row>
    <row r="1373" spans="1:13" s="273" customFormat="1" ht="26.25" customHeight="1">
      <c r="A1373" s="136">
        <v>53</v>
      </c>
      <c r="B1373" s="136"/>
      <c r="C1373" s="136" t="s">
        <v>4704</v>
      </c>
      <c r="D1373" s="136" t="s">
        <v>4705</v>
      </c>
      <c r="E1373" s="136" t="s">
        <v>4706</v>
      </c>
      <c r="F1373" s="136" t="s">
        <v>4707</v>
      </c>
      <c r="G1373" s="136" t="s">
        <v>4167</v>
      </c>
      <c r="H1373" s="285">
        <v>6000</v>
      </c>
      <c r="I1373" s="194">
        <v>0</v>
      </c>
      <c r="J1373" s="194">
        <v>0</v>
      </c>
      <c r="K1373" s="139">
        <v>43317</v>
      </c>
      <c r="L1373" s="136" t="s">
        <v>4708</v>
      </c>
      <c r="M1373" s="136"/>
    </row>
    <row r="1374" spans="1:13" s="273" customFormat="1" ht="26.25" customHeight="1">
      <c r="A1374" s="136">
        <v>54</v>
      </c>
      <c r="B1374" s="136"/>
      <c r="C1374" s="136" t="s">
        <v>4709</v>
      </c>
      <c r="D1374" s="136" t="s">
        <v>4609</v>
      </c>
      <c r="E1374" s="136" t="s">
        <v>4710</v>
      </c>
      <c r="F1374" s="136" t="s">
        <v>4711</v>
      </c>
      <c r="G1374" s="136" t="s">
        <v>4167</v>
      </c>
      <c r="H1374" s="285">
        <v>16800</v>
      </c>
      <c r="I1374" s="194">
        <v>0</v>
      </c>
      <c r="J1374" s="194">
        <v>0</v>
      </c>
      <c r="K1374" s="139">
        <v>43440</v>
      </c>
      <c r="L1374" s="136" t="s">
        <v>4712</v>
      </c>
      <c r="M1374" s="136"/>
    </row>
    <row r="1375" spans="1:13" s="273" customFormat="1" ht="26.25" customHeight="1">
      <c r="A1375" s="136">
        <v>55</v>
      </c>
      <c r="B1375" s="136"/>
      <c r="C1375" s="136" t="s">
        <v>4713</v>
      </c>
      <c r="D1375" s="136" t="s">
        <v>4609</v>
      </c>
      <c r="E1375" s="136" t="s">
        <v>4714</v>
      </c>
      <c r="F1375" s="136" t="s">
        <v>4715</v>
      </c>
      <c r="G1375" s="136" t="s">
        <v>4694</v>
      </c>
      <c r="H1375" s="285">
        <v>10160</v>
      </c>
      <c r="I1375" s="194">
        <v>0</v>
      </c>
      <c r="J1375" s="194">
        <v>0</v>
      </c>
      <c r="K1375" s="136" t="s">
        <v>4716</v>
      </c>
      <c r="L1375" s="136" t="s">
        <v>4717</v>
      </c>
      <c r="M1375" s="136"/>
    </row>
    <row r="1376" spans="1:13" s="273" customFormat="1" ht="26.25" customHeight="1">
      <c r="A1376" s="136">
        <v>56</v>
      </c>
      <c r="B1376" s="136"/>
      <c r="C1376" s="136" t="s">
        <v>4718</v>
      </c>
      <c r="D1376" s="136" t="s">
        <v>4583</v>
      </c>
      <c r="E1376" s="136" t="s">
        <v>4719</v>
      </c>
      <c r="F1376" s="136" t="s">
        <v>4720</v>
      </c>
      <c r="G1376" s="136" t="s">
        <v>1128</v>
      </c>
      <c r="H1376" s="285">
        <v>79977.456</v>
      </c>
      <c r="I1376" s="194">
        <v>0</v>
      </c>
      <c r="J1376" s="194">
        <v>0</v>
      </c>
      <c r="K1376" s="139">
        <v>43289</v>
      </c>
      <c r="L1376" s="136" t="s">
        <v>4721</v>
      </c>
      <c r="M1376" s="136"/>
    </row>
    <row r="1377" spans="1:13" s="273" customFormat="1" ht="26.25" customHeight="1">
      <c r="A1377" s="136">
        <v>57</v>
      </c>
      <c r="B1377" s="136"/>
      <c r="C1377" s="136" t="s">
        <v>4722</v>
      </c>
      <c r="D1377" s="136" t="s">
        <v>4723</v>
      </c>
      <c r="E1377" s="136" t="s">
        <v>4724</v>
      </c>
      <c r="F1377" s="136" t="s">
        <v>4725</v>
      </c>
      <c r="G1377" s="136" t="s">
        <v>4689</v>
      </c>
      <c r="H1377" s="285">
        <v>2500</v>
      </c>
      <c r="I1377" s="194">
        <v>0</v>
      </c>
      <c r="J1377" s="194">
        <v>0</v>
      </c>
      <c r="K1377" s="136" t="s">
        <v>4726</v>
      </c>
      <c r="L1377" s="136" t="s">
        <v>4727</v>
      </c>
      <c r="M1377" s="136"/>
    </row>
    <row r="1378" spans="1:13" s="273" customFormat="1" ht="26.25" customHeight="1">
      <c r="A1378" s="136">
        <v>58</v>
      </c>
      <c r="B1378" s="136"/>
      <c r="C1378" s="136" t="s">
        <v>4728</v>
      </c>
      <c r="D1378" s="136" t="s">
        <v>4729</v>
      </c>
      <c r="E1378" s="136" t="s">
        <v>4730</v>
      </c>
      <c r="F1378" s="136" t="s">
        <v>4731</v>
      </c>
      <c r="G1378" s="136" t="s">
        <v>4689</v>
      </c>
      <c r="H1378" s="285">
        <v>56600</v>
      </c>
      <c r="I1378" s="194">
        <v>0</v>
      </c>
      <c r="J1378" s="194">
        <v>0</v>
      </c>
      <c r="K1378" s="136">
        <v>43382</v>
      </c>
      <c r="L1378" s="136" t="s">
        <v>4732</v>
      </c>
      <c r="M1378" s="136"/>
    </row>
    <row r="1379" spans="1:13" s="273" customFormat="1" ht="26.25" customHeight="1">
      <c r="A1379" s="136">
        <v>59</v>
      </c>
      <c r="B1379" s="136"/>
      <c r="C1379" s="136" t="s">
        <v>4733</v>
      </c>
      <c r="D1379" s="136" t="s">
        <v>4665</v>
      </c>
      <c r="E1379" s="136" t="s">
        <v>4734</v>
      </c>
      <c r="F1379" s="136" t="s">
        <v>4735</v>
      </c>
      <c r="G1379" s="136" t="s">
        <v>4736</v>
      </c>
      <c r="H1379" s="285">
        <v>386410</v>
      </c>
      <c r="I1379" s="194">
        <v>0</v>
      </c>
      <c r="J1379" s="194">
        <v>0</v>
      </c>
      <c r="K1379" s="136" t="s">
        <v>4464</v>
      </c>
      <c r="L1379" s="136" t="s">
        <v>4737</v>
      </c>
      <c r="M1379" s="136"/>
    </row>
    <row r="1380" spans="1:13" s="273" customFormat="1" ht="26.25" customHeight="1">
      <c r="A1380" s="136">
        <v>60</v>
      </c>
      <c r="B1380" s="136"/>
      <c r="C1380" s="136" t="s">
        <v>4738</v>
      </c>
      <c r="D1380" s="136" t="s">
        <v>4593</v>
      </c>
      <c r="E1380" s="136" t="s">
        <v>4739</v>
      </c>
      <c r="F1380" s="136" t="s">
        <v>4740</v>
      </c>
      <c r="G1380" s="136" t="s">
        <v>1128</v>
      </c>
      <c r="H1380" s="285">
        <v>7043</v>
      </c>
      <c r="I1380" s="194">
        <v>0</v>
      </c>
      <c r="J1380" s="194">
        <v>0</v>
      </c>
      <c r="K1380" s="136" t="s">
        <v>4653</v>
      </c>
      <c r="L1380" s="136" t="s">
        <v>4741</v>
      </c>
      <c r="M1380" s="136"/>
    </row>
    <row r="1381" spans="1:13" s="273" customFormat="1" ht="26.25" customHeight="1">
      <c r="A1381" s="136">
        <v>61</v>
      </c>
      <c r="B1381" s="136"/>
      <c r="C1381" s="136" t="s">
        <v>4742</v>
      </c>
      <c r="D1381" s="136" t="s">
        <v>4659</v>
      </c>
      <c r="E1381" s="136" t="s">
        <v>4743</v>
      </c>
      <c r="F1381" s="136" t="s">
        <v>4744</v>
      </c>
      <c r="G1381" s="136" t="s">
        <v>1128</v>
      </c>
      <c r="H1381" s="285">
        <v>1000</v>
      </c>
      <c r="I1381" s="194">
        <v>0</v>
      </c>
      <c r="J1381" s="194">
        <v>0</v>
      </c>
      <c r="K1381" s="136" t="s">
        <v>4745</v>
      </c>
      <c r="L1381" s="136" t="s">
        <v>4746</v>
      </c>
      <c r="M1381" s="136"/>
    </row>
    <row r="1382" spans="1:13" s="273" customFormat="1" ht="26.25" customHeight="1">
      <c r="A1382" s="136">
        <v>62</v>
      </c>
      <c r="B1382" s="136"/>
      <c r="C1382" s="136" t="s">
        <v>4747</v>
      </c>
      <c r="D1382" s="136" t="s">
        <v>4593</v>
      </c>
      <c r="E1382" s="136" t="s">
        <v>4748</v>
      </c>
      <c r="F1382" s="136" t="s">
        <v>4749</v>
      </c>
      <c r="G1382" s="136" t="s">
        <v>1128</v>
      </c>
      <c r="H1382" s="285">
        <v>131720</v>
      </c>
      <c r="I1382" s="285">
        <v>0</v>
      </c>
      <c r="J1382" s="285">
        <v>0</v>
      </c>
      <c r="K1382" s="262" t="s">
        <v>4750</v>
      </c>
      <c r="L1382" s="136" t="s">
        <v>4751</v>
      </c>
      <c r="M1382" s="136"/>
    </row>
    <row r="1383" spans="1:13" s="278" customFormat="1" ht="26.25" customHeight="1">
      <c r="A1383" s="136">
        <v>63</v>
      </c>
      <c r="B1383" s="136"/>
      <c r="C1383" s="15" t="s">
        <v>4357</v>
      </c>
      <c r="D1383" s="15" t="s">
        <v>4752</v>
      </c>
      <c r="E1383" s="15" t="s">
        <v>4753</v>
      </c>
      <c r="F1383" s="15" t="s">
        <v>4754</v>
      </c>
      <c r="G1383" s="15" t="s">
        <v>4755</v>
      </c>
      <c r="H1383" s="194">
        <v>454064.69</v>
      </c>
      <c r="I1383" s="28">
        <v>0</v>
      </c>
      <c r="J1383" s="28">
        <v>0</v>
      </c>
      <c r="K1383" s="281">
        <v>43283</v>
      </c>
      <c r="L1383" s="15" t="s">
        <v>4756</v>
      </c>
      <c r="M1383" s="15"/>
    </row>
    <row r="1384" spans="1:13" s="278" customFormat="1" ht="26.25" customHeight="1">
      <c r="A1384" s="136">
        <v>64</v>
      </c>
      <c r="B1384" s="136"/>
      <c r="C1384" s="15" t="s">
        <v>4757</v>
      </c>
      <c r="D1384" s="15" t="s">
        <v>4758</v>
      </c>
      <c r="E1384" s="15" t="s">
        <v>4759</v>
      </c>
      <c r="F1384" s="15" t="s">
        <v>4760</v>
      </c>
      <c r="G1384" s="15" t="s">
        <v>4761</v>
      </c>
      <c r="H1384" s="194">
        <v>200</v>
      </c>
      <c r="I1384" s="28">
        <v>0</v>
      </c>
      <c r="J1384" s="28">
        <v>0</v>
      </c>
      <c r="K1384" s="281">
        <v>43357</v>
      </c>
      <c r="L1384" s="15" t="s">
        <v>4762</v>
      </c>
      <c r="M1384" s="15"/>
    </row>
    <row r="1385" spans="1:13" s="278" customFormat="1" ht="26.25" customHeight="1">
      <c r="A1385" s="136">
        <v>65</v>
      </c>
      <c r="B1385" s="136"/>
      <c r="C1385" s="15" t="s">
        <v>4763</v>
      </c>
      <c r="D1385" s="15" t="s">
        <v>4764</v>
      </c>
      <c r="E1385" s="15" t="s">
        <v>4765</v>
      </c>
      <c r="F1385" s="15" t="s">
        <v>4766</v>
      </c>
      <c r="G1385" s="15" t="s">
        <v>4767</v>
      </c>
      <c r="H1385" s="194">
        <v>46425</v>
      </c>
      <c r="I1385" s="28">
        <v>0</v>
      </c>
      <c r="J1385" s="28">
        <v>0</v>
      </c>
      <c r="K1385" s="281">
        <v>43223</v>
      </c>
      <c r="L1385" s="15" t="s">
        <v>4768</v>
      </c>
      <c r="M1385" s="15"/>
    </row>
    <row r="1386" spans="1:13" s="278" customFormat="1" ht="26.25" customHeight="1">
      <c r="A1386" s="136">
        <v>66</v>
      </c>
      <c r="B1386" s="136"/>
      <c r="C1386" s="15" t="s">
        <v>4769</v>
      </c>
      <c r="D1386" s="15" t="s">
        <v>4764</v>
      </c>
      <c r="E1386" s="15" t="s">
        <v>4770</v>
      </c>
      <c r="F1386" s="15" t="s">
        <v>4771</v>
      </c>
      <c r="G1386" s="15" t="s">
        <v>4772</v>
      </c>
      <c r="H1386" s="194">
        <v>125000</v>
      </c>
      <c r="I1386" s="28">
        <v>0</v>
      </c>
      <c r="J1386" s="28">
        <v>0</v>
      </c>
      <c r="K1386" s="281" t="s">
        <v>4773</v>
      </c>
      <c r="L1386" s="15" t="s">
        <v>4774</v>
      </c>
      <c r="M1386" s="15"/>
    </row>
    <row r="1387" spans="1:13" s="278" customFormat="1" ht="26.25" customHeight="1">
      <c r="A1387" s="136">
        <v>67</v>
      </c>
      <c r="B1387" s="136"/>
      <c r="C1387" s="15" t="s">
        <v>4775</v>
      </c>
      <c r="D1387" s="15" t="s">
        <v>4776</v>
      </c>
      <c r="E1387" s="15" t="s">
        <v>4777</v>
      </c>
      <c r="F1387" s="15" t="s">
        <v>4778</v>
      </c>
      <c r="G1387" s="15" t="s">
        <v>4779</v>
      </c>
      <c r="H1387" s="194">
        <v>7900</v>
      </c>
      <c r="I1387" s="28">
        <v>0</v>
      </c>
      <c r="J1387" s="28">
        <v>0</v>
      </c>
      <c r="K1387" s="281">
        <v>43273</v>
      </c>
      <c r="L1387" s="15" t="s">
        <v>4780</v>
      </c>
      <c r="M1387" s="15"/>
    </row>
    <row r="1388" spans="1:13" s="278" customFormat="1" ht="26.25" customHeight="1">
      <c r="A1388" s="136">
        <v>68</v>
      </c>
      <c r="B1388" s="136"/>
      <c r="C1388" s="15" t="s">
        <v>4781</v>
      </c>
      <c r="D1388" s="15" t="s">
        <v>4782</v>
      </c>
      <c r="E1388" s="15" t="s">
        <v>4783</v>
      </c>
      <c r="F1388" s="15" t="s">
        <v>4784</v>
      </c>
      <c r="G1388" s="15" t="s">
        <v>4036</v>
      </c>
      <c r="H1388" s="194">
        <v>133566</v>
      </c>
      <c r="I1388" s="28">
        <v>0</v>
      </c>
      <c r="J1388" s="28">
        <v>0</v>
      </c>
      <c r="K1388" s="281">
        <v>43217</v>
      </c>
      <c r="L1388" s="15" t="s">
        <v>4785</v>
      </c>
      <c r="M1388" s="15"/>
    </row>
    <row r="1389" spans="1:13" s="278" customFormat="1" ht="26.25" customHeight="1">
      <c r="A1389" s="136">
        <v>69</v>
      </c>
      <c r="B1389" s="136"/>
      <c r="C1389" s="15" t="s">
        <v>4786</v>
      </c>
      <c r="D1389" s="15" t="s">
        <v>4787</v>
      </c>
      <c r="E1389" s="15" t="s">
        <v>4788</v>
      </c>
      <c r="F1389" s="15" t="s">
        <v>4789</v>
      </c>
      <c r="G1389" s="15" t="s">
        <v>4790</v>
      </c>
      <c r="H1389" s="194">
        <v>10400</v>
      </c>
      <c r="I1389" s="28">
        <v>0</v>
      </c>
      <c r="J1389" s="28">
        <v>0</v>
      </c>
      <c r="K1389" s="281">
        <v>43172</v>
      </c>
      <c r="L1389" s="15" t="s">
        <v>4791</v>
      </c>
      <c r="M1389" s="15"/>
    </row>
    <row r="1390" spans="1:13" s="278" customFormat="1" ht="26.25" customHeight="1">
      <c r="A1390" s="136">
        <v>70</v>
      </c>
      <c r="B1390" s="136"/>
      <c r="C1390" s="15" t="s">
        <v>4792</v>
      </c>
      <c r="D1390" s="15" t="s">
        <v>4793</v>
      </c>
      <c r="E1390" s="15" t="s">
        <v>4794</v>
      </c>
      <c r="F1390" s="15" t="s">
        <v>4795</v>
      </c>
      <c r="G1390" s="15" t="s">
        <v>4796</v>
      </c>
      <c r="H1390" s="194">
        <v>9000</v>
      </c>
      <c r="I1390" s="28">
        <v>0</v>
      </c>
      <c r="J1390" s="28">
        <v>0</v>
      </c>
      <c r="K1390" s="281">
        <v>42970</v>
      </c>
      <c r="L1390" s="15" t="s">
        <v>4797</v>
      </c>
      <c r="M1390" s="15"/>
    </row>
    <row r="1391" spans="1:13" s="278" customFormat="1" ht="26.25" customHeight="1">
      <c r="A1391" s="136">
        <v>71</v>
      </c>
      <c r="B1391" s="136"/>
      <c r="C1391" s="15" t="s">
        <v>4798</v>
      </c>
      <c r="D1391" s="15" t="s">
        <v>4799</v>
      </c>
      <c r="E1391" s="15" t="s">
        <v>4800</v>
      </c>
      <c r="F1391" s="15" t="s">
        <v>4801</v>
      </c>
      <c r="G1391" s="15" t="s">
        <v>4796</v>
      </c>
      <c r="H1391" s="194">
        <v>4000</v>
      </c>
      <c r="I1391" s="28">
        <v>0</v>
      </c>
      <c r="J1391" s="28">
        <v>0</v>
      </c>
      <c r="K1391" s="281">
        <v>43234</v>
      </c>
      <c r="L1391" s="15" t="s">
        <v>4802</v>
      </c>
      <c r="M1391" s="15"/>
    </row>
    <row r="1392" spans="1:13" s="278" customFormat="1" ht="26.25" customHeight="1">
      <c r="A1392" s="136">
        <v>72</v>
      </c>
      <c r="B1392" s="136"/>
      <c r="C1392" s="15" t="s">
        <v>4803</v>
      </c>
      <c r="D1392" s="15" t="s">
        <v>4804</v>
      </c>
      <c r="E1392" s="15" t="s">
        <v>4805</v>
      </c>
      <c r="F1392" s="15" t="s">
        <v>4806</v>
      </c>
      <c r="G1392" s="15" t="s">
        <v>4807</v>
      </c>
      <c r="H1392" s="194">
        <v>10000</v>
      </c>
      <c r="I1392" s="28">
        <v>0</v>
      </c>
      <c r="J1392" s="28">
        <v>0</v>
      </c>
      <c r="K1392" s="281">
        <v>43313</v>
      </c>
      <c r="L1392" s="15" t="s">
        <v>4808</v>
      </c>
      <c r="M1392" s="15"/>
    </row>
    <row r="1393" spans="1:13" s="278" customFormat="1" ht="26.25" customHeight="1">
      <c r="A1393" s="136">
        <v>73</v>
      </c>
      <c r="B1393" s="136"/>
      <c r="C1393" s="15" t="s">
        <v>4809</v>
      </c>
      <c r="D1393" s="15" t="s">
        <v>4810</v>
      </c>
      <c r="E1393" s="15" t="s">
        <v>4811</v>
      </c>
      <c r="F1393" s="15" t="s">
        <v>4812</v>
      </c>
      <c r="G1393" s="15" t="s">
        <v>4807</v>
      </c>
      <c r="H1393" s="194">
        <v>21700</v>
      </c>
      <c r="I1393" s="28">
        <v>0</v>
      </c>
      <c r="J1393" s="28">
        <v>0</v>
      </c>
      <c r="K1393" s="281">
        <v>43250</v>
      </c>
      <c r="L1393" s="15" t="s">
        <v>4813</v>
      </c>
      <c r="M1393" s="15"/>
    </row>
    <row r="1394" spans="1:13" s="278" customFormat="1" ht="26.25" customHeight="1">
      <c r="A1394" s="136">
        <v>74</v>
      </c>
      <c r="B1394" s="136"/>
      <c r="C1394" s="15" t="s">
        <v>4814</v>
      </c>
      <c r="D1394" s="15" t="s">
        <v>4815</v>
      </c>
      <c r="E1394" s="15" t="s">
        <v>4816</v>
      </c>
      <c r="F1394" s="15" t="s">
        <v>4817</v>
      </c>
      <c r="G1394" s="15" t="s">
        <v>4818</v>
      </c>
      <c r="H1394" s="194">
        <v>46000</v>
      </c>
      <c r="I1394" s="28">
        <v>0</v>
      </c>
      <c r="J1394" s="28">
        <v>0</v>
      </c>
      <c r="K1394" s="281">
        <v>43255</v>
      </c>
      <c r="L1394" s="15" t="s">
        <v>4819</v>
      </c>
      <c r="M1394" s="15"/>
    </row>
    <row r="1395" spans="1:13" s="278" customFormat="1" ht="26.25" customHeight="1">
      <c r="A1395" s="136">
        <v>75</v>
      </c>
      <c r="B1395" s="136"/>
      <c r="C1395" s="15" t="s">
        <v>4820</v>
      </c>
      <c r="D1395" s="15" t="s">
        <v>4821</v>
      </c>
      <c r="E1395" s="15" t="s">
        <v>4822</v>
      </c>
      <c r="F1395" s="15" t="s">
        <v>4823</v>
      </c>
      <c r="G1395" s="25" t="s">
        <v>989</v>
      </c>
      <c r="H1395" s="194">
        <v>4625</v>
      </c>
      <c r="I1395" s="28">
        <v>0</v>
      </c>
      <c r="J1395" s="28">
        <v>0</v>
      </c>
      <c r="K1395" s="281">
        <v>43236</v>
      </c>
      <c r="L1395" s="15" t="s">
        <v>4824</v>
      </c>
      <c r="M1395" s="15"/>
    </row>
    <row r="1396" spans="1:13" s="273" customFormat="1" ht="26.25" customHeight="1">
      <c r="A1396" s="136">
        <v>76</v>
      </c>
      <c r="B1396" s="136"/>
      <c r="C1396" s="15" t="s">
        <v>4825</v>
      </c>
      <c r="D1396" s="15" t="s">
        <v>4826</v>
      </c>
      <c r="E1396" s="15" t="s">
        <v>4827</v>
      </c>
      <c r="F1396" s="15" t="s">
        <v>4828</v>
      </c>
      <c r="G1396" s="15" t="s">
        <v>4829</v>
      </c>
      <c r="H1396" s="28">
        <v>8081</v>
      </c>
      <c r="I1396" s="28">
        <v>0</v>
      </c>
      <c r="J1396" s="28">
        <v>0</v>
      </c>
      <c r="K1396" s="281">
        <v>43234</v>
      </c>
      <c r="L1396" s="15" t="s">
        <v>4830</v>
      </c>
      <c r="M1396" s="136"/>
    </row>
    <row r="1397" spans="1:13" s="273" customFormat="1" ht="26.25" customHeight="1">
      <c r="A1397" s="136">
        <v>77</v>
      </c>
      <c r="B1397" s="136"/>
      <c r="C1397" s="15" t="s">
        <v>4763</v>
      </c>
      <c r="D1397" s="15" t="s">
        <v>4831</v>
      </c>
      <c r="E1397" s="15" t="s">
        <v>4832</v>
      </c>
      <c r="F1397" s="15" t="s">
        <v>4833</v>
      </c>
      <c r="G1397" s="15" t="s">
        <v>989</v>
      </c>
      <c r="H1397" s="28">
        <v>3071</v>
      </c>
      <c r="I1397" s="28">
        <v>0</v>
      </c>
      <c r="J1397" s="28">
        <v>0</v>
      </c>
      <c r="K1397" s="281">
        <v>43223</v>
      </c>
      <c r="L1397" s="15" t="s">
        <v>4834</v>
      </c>
      <c r="M1397" s="136"/>
    </row>
    <row r="1398" spans="1:13" s="273" customFormat="1" ht="26.25" customHeight="1">
      <c r="A1398" s="136">
        <v>78</v>
      </c>
      <c r="B1398" s="136"/>
      <c r="C1398" s="15" t="s">
        <v>4835</v>
      </c>
      <c r="D1398" s="15" t="s">
        <v>4831</v>
      </c>
      <c r="E1398" s="15" t="s">
        <v>4836</v>
      </c>
      <c r="F1398" s="15" t="s">
        <v>4837</v>
      </c>
      <c r="G1398" s="15" t="s">
        <v>4621</v>
      </c>
      <c r="H1398" s="28">
        <v>21000</v>
      </c>
      <c r="I1398" s="28">
        <v>0</v>
      </c>
      <c r="J1398" s="28">
        <v>0</v>
      </c>
      <c r="K1398" s="281">
        <v>42839</v>
      </c>
      <c r="L1398" s="15" t="s">
        <v>4838</v>
      </c>
      <c r="M1398" s="136"/>
    </row>
    <row r="1399" spans="1:13" s="273" customFormat="1" ht="26.25" customHeight="1">
      <c r="A1399" s="136">
        <v>79</v>
      </c>
      <c r="B1399" s="136"/>
      <c r="C1399" s="15" t="s">
        <v>4839</v>
      </c>
      <c r="D1399" s="15" t="s">
        <v>4840</v>
      </c>
      <c r="E1399" s="15" t="s">
        <v>4841</v>
      </c>
      <c r="F1399" s="15" t="s">
        <v>4842</v>
      </c>
      <c r="G1399" s="15" t="s">
        <v>4843</v>
      </c>
      <c r="H1399" s="28">
        <v>2000</v>
      </c>
      <c r="I1399" s="28">
        <v>0</v>
      </c>
      <c r="J1399" s="28">
        <v>0</v>
      </c>
      <c r="K1399" s="281">
        <v>43201</v>
      </c>
      <c r="L1399" s="15" t="s">
        <v>4844</v>
      </c>
      <c r="M1399" s="136"/>
    </row>
    <row r="1400" spans="1:13" s="273" customFormat="1" ht="26.25" customHeight="1">
      <c r="A1400" s="136">
        <v>80</v>
      </c>
      <c r="B1400" s="136"/>
      <c r="C1400" s="15" t="s">
        <v>4845</v>
      </c>
      <c r="D1400" s="15" t="s">
        <v>4846</v>
      </c>
      <c r="E1400" s="15" t="s">
        <v>4847</v>
      </c>
      <c r="F1400" s="15" t="s">
        <v>4848</v>
      </c>
      <c r="G1400" s="15" t="s">
        <v>4849</v>
      </c>
      <c r="H1400" s="28">
        <v>243750</v>
      </c>
      <c r="I1400" s="28">
        <v>0</v>
      </c>
      <c r="J1400" s="28">
        <v>0</v>
      </c>
      <c r="K1400" s="281">
        <v>43223</v>
      </c>
      <c r="L1400" s="15" t="s">
        <v>4850</v>
      </c>
      <c r="M1400" s="136"/>
    </row>
    <row r="1401" spans="1:13" s="273" customFormat="1" ht="26.25" customHeight="1">
      <c r="A1401" s="136">
        <v>81</v>
      </c>
      <c r="B1401" s="136"/>
      <c r="C1401" s="15" t="s">
        <v>4845</v>
      </c>
      <c r="D1401" s="15" t="s">
        <v>4846</v>
      </c>
      <c r="E1401" s="15" t="s">
        <v>4847</v>
      </c>
      <c r="F1401" s="15" t="s">
        <v>4851</v>
      </c>
      <c r="G1401" s="15" t="s">
        <v>989</v>
      </c>
      <c r="H1401" s="28">
        <v>12187</v>
      </c>
      <c r="I1401" s="28">
        <v>0</v>
      </c>
      <c r="J1401" s="28">
        <v>0</v>
      </c>
      <c r="K1401" s="281">
        <v>43223</v>
      </c>
      <c r="L1401" s="15" t="s">
        <v>4852</v>
      </c>
      <c r="M1401" s="136"/>
    </row>
    <row r="1402" spans="1:13" s="273" customFormat="1" ht="26.25" customHeight="1">
      <c r="A1402" s="136">
        <v>82</v>
      </c>
      <c r="B1402" s="136"/>
      <c r="C1402" s="15" t="s">
        <v>4853</v>
      </c>
      <c r="D1402" s="15" t="s">
        <v>4854</v>
      </c>
      <c r="E1402" s="15" t="s">
        <v>4855</v>
      </c>
      <c r="F1402" s="15" t="s">
        <v>4856</v>
      </c>
      <c r="G1402" s="15" t="s">
        <v>4857</v>
      </c>
      <c r="H1402" s="28">
        <v>8250</v>
      </c>
      <c r="I1402" s="28">
        <v>0</v>
      </c>
      <c r="J1402" s="28">
        <v>0</v>
      </c>
      <c r="K1402" s="281">
        <v>43224</v>
      </c>
      <c r="L1402" s="15" t="s">
        <v>4858</v>
      </c>
      <c r="M1402" s="136"/>
    </row>
    <row r="1403" spans="1:13" s="273" customFormat="1" ht="26.25" customHeight="1">
      <c r="A1403" s="136">
        <v>83</v>
      </c>
      <c r="B1403" s="136"/>
      <c r="C1403" s="15" t="s">
        <v>4859</v>
      </c>
      <c r="D1403" s="15" t="s">
        <v>4860</v>
      </c>
      <c r="E1403" s="132" t="s">
        <v>4861</v>
      </c>
      <c r="F1403" s="132" t="s">
        <v>4862</v>
      </c>
      <c r="G1403" s="15" t="s">
        <v>977</v>
      </c>
      <c r="H1403" s="28">
        <v>3000</v>
      </c>
      <c r="I1403" s="28">
        <v>0</v>
      </c>
      <c r="J1403" s="28">
        <v>0</v>
      </c>
      <c r="K1403" s="281">
        <v>42942</v>
      </c>
      <c r="L1403" s="15" t="s">
        <v>4863</v>
      </c>
      <c r="M1403" s="136"/>
    </row>
    <row r="1404" spans="1:13" s="273" customFormat="1" ht="26.25" customHeight="1">
      <c r="A1404" s="136">
        <v>84</v>
      </c>
      <c r="B1404" s="136"/>
      <c r="C1404" s="15" t="s">
        <v>4864</v>
      </c>
      <c r="D1404" s="15" t="s">
        <v>4865</v>
      </c>
      <c r="E1404" s="132" t="s">
        <v>4866</v>
      </c>
      <c r="F1404" s="132" t="s">
        <v>4867</v>
      </c>
      <c r="G1404" s="15" t="s">
        <v>4868</v>
      </c>
      <c r="H1404" s="28">
        <v>8200</v>
      </c>
      <c r="I1404" s="28">
        <v>0</v>
      </c>
      <c r="J1404" s="28">
        <v>0</v>
      </c>
      <c r="K1404" s="281">
        <v>43172</v>
      </c>
      <c r="L1404" s="15" t="s">
        <v>4869</v>
      </c>
      <c r="M1404" s="136"/>
    </row>
    <row r="1405" spans="1:13" s="273" customFormat="1" ht="26.25" customHeight="1">
      <c r="A1405" s="136">
        <v>85</v>
      </c>
      <c r="B1405" s="136"/>
      <c r="C1405" s="15" t="s">
        <v>4870</v>
      </c>
      <c r="D1405" s="15" t="s">
        <v>4846</v>
      </c>
      <c r="E1405" s="15" t="s">
        <v>4871</v>
      </c>
      <c r="F1405" s="15" t="s">
        <v>4872</v>
      </c>
      <c r="G1405" s="15" t="s">
        <v>1128</v>
      </c>
      <c r="H1405" s="28">
        <v>5000</v>
      </c>
      <c r="I1405" s="28">
        <v>0</v>
      </c>
      <c r="J1405" s="28">
        <v>0</v>
      </c>
      <c r="K1405" s="281">
        <v>43223</v>
      </c>
      <c r="L1405" s="15" t="s">
        <v>4873</v>
      </c>
      <c r="M1405" s="136"/>
    </row>
    <row r="1406" spans="1:13" s="273" customFormat="1" ht="26.25" customHeight="1">
      <c r="A1406" s="136">
        <v>86</v>
      </c>
      <c r="B1406" s="136"/>
      <c r="C1406" s="15" t="s">
        <v>4874</v>
      </c>
      <c r="D1406" s="15" t="s">
        <v>4875</v>
      </c>
      <c r="E1406" s="15" t="s">
        <v>4871</v>
      </c>
      <c r="F1406" s="15" t="s">
        <v>4876</v>
      </c>
      <c r="G1406" s="15" t="s">
        <v>4694</v>
      </c>
      <c r="H1406" s="285">
        <v>20000</v>
      </c>
      <c r="I1406" s="28">
        <v>0</v>
      </c>
      <c r="J1406" s="28">
        <v>0</v>
      </c>
      <c r="K1406" s="281">
        <v>43346</v>
      </c>
      <c r="L1406" s="15" t="s">
        <v>4877</v>
      </c>
      <c r="M1406" s="136"/>
    </row>
    <row r="1407" spans="1:13" s="273" customFormat="1" ht="26.25" customHeight="1">
      <c r="A1407" s="136">
        <v>87</v>
      </c>
      <c r="B1407" s="136"/>
      <c r="C1407" s="15" t="s">
        <v>4878</v>
      </c>
      <c r="D1407" s="15" t="s">
        <v>4846</v>
      </c>
      <c r="E1407" s="15" t="s">
        <v>4879</v>
      </c>
      <c r="F1407" s="15" t="s">
        <v>4880</v>
      </c>
      <c r="G1407" s="15" t="s">
        <v>4694</v>
      </c>
      <c r="H1407" s="285">
        <v>308000</v>
      </c>
      <c r="I1407" s="28">
        <v>0</v>
      </c>
      <c r="J1407" s="28">
        <v>0</v>
      </c>
      <c r="K1407" s="281">
        <v>43216</v>
      </c>
      <c r="L1407" s="15" t="s">
        <v>4881</v>
      </c>
      <c r="M1407" s="136"/>
    </row>
    <row r="1408" spans="1:13" s="273" customFormat="1" ht="26.25" customHeight="1">
      <c r="A1408" s="136">
        <v>88</v>
      </c>
      <c r="B1408" s="136"/>
      <c r="C1408" s="15" t="s">
        <v>4882</v>
      </c>
      <c r="D1408" s="15" t="s">
        <v>4831</v>
      </c>
      <c r="E1408" s="15" t="s">
        <v>4687</v>
      </c>
      <c r="F1408" s="15" t="s">
        <v>4883</v>
      </c>
      <c r="G1408" s="15" t="s">
        <v>4689</v>
      </c>
      <c r="H1408" s="285">
        <v>5200</v>
      </c>
      <c r="I1408" s="28">
        <v>0</v>
      </c>
      <c r="J1408" s="28">
        <v>0</v>
      </c>
      <c r="K1408" s="281">
        <v>43266</v>
      </c>
      <c r="L1408" s="15" t="s">
        <v>4884</v>
      </c>
      <c r="M1408" s="136"/>
    </row>
    <row r="1409" spans="1:13" s="273" customFormat="1" ht="26.25" customHeight="1">
      <c r="A1409" s="136">
        <v>89</v>
      </c>
      <c r="B1409" s="136"/>
      <c r="C1409" s="15" t="s">
        <v>4885</v>
      </c>
      <c r="D1409" s="15" t="s">
        <v>4846</v>
      </c>
      <c r="E1409" s="15" t="s">
        <v>4886</v>
      </c>
      <c r="F1409" s="15" t="s">
        <v>4887</v>
      </c>
      <c r="G1409" s="15" t="s">
        <v>1128</v>
      </c>
      <c r="H1409" s="285">
        <v>500</v>
      </c>
      <c r="I1409" s="28">
        <v>0</v>
      </c>
      <c r="J1409" s="28">
        <v>0</v>
      </c>
      <c r="K1409" s="281">
        <v>43102</v>
      </c>
      <c r="L1409" s="15" t="s">
        <v>4888</v>
      </c>
      <c r="M1409" s="136"/>
    </row>
    <row r="1410" spans="1:13" s="273" customFormat="1" ht="26.25" customHeight="1">
      <c r="A1410" s="136">
        <v>90</v>
      </c>
      <c r="B1410" s="136"/>
      <c r="C1410" s="15" t="s">
        <v>4775</v>
      </c>
      <c r="D1410" s="15" t="s">
        <v>4831</v>
      </c>
      <c r="E1410" s="15" t="s">
        <v>4889</v>
      </c>
      <c r="F1410" s="15" t="s">
        <v>4890</v>
      </c>
      <c r="G1410" s="15" t="s">
        <v>1128</v>
      </c>
      <c r="H1410" s="285">
        <v>1500</v>
      </c>
      <c r="I1410" s="28">
        <v>0</v>
      </c>
      <c r="J1410" s="28">
        <v>0</v>
      </c>
      <c r="K1410" s="281">
        <v>43273</v>
      </c>
      <c r="L1410" s="15" t="s">
        <v>4891</v>
      </c>
      <c r="M1410" s="136"/>
    </row>
    <row r="1411" spans="1:13" s="273" customFormat="1" ht="26.25" customHeight="1">
      <c r="A1411" s="136">
        <v>91</v>
      </c>
      <c r="B1411" s="136"/>
      <c r="C1411" s="15" t="s">
        <v>4892</v>
      </c>
      <c r="D1411" s="15" t="s">
        <v>4893</v>
      </c>
      <c r="E1411" s="15" t="s">
        <v>4894</v>
      </c>
      <c r="F1411" s="15" t="s">
        <v>4895</v>
      </c>
      <c r="G1411" s="15" t="s">
        <v>4896</v>
      </c>
      <c r="H1411" s="285">
        <v>49393</v>
      </c>
      <c r="I1411" s="28">
        <v>0</v>
      </c>
      <c r="J1411" s="28">
        <v>0</v>
      </c>
      <c r="K1411" s="281">
        <v>43361</v>
      </c>
      <c r="L1411" s="15" t="s">
        <v>4897</v>
      </c>
      <c r="M1411" s="136"/>
    </row>
    <row r="1412" spans="1:13" s="273" customFormat="1" ht="26.25" customHeight="1">
      <c r="A1412" s="136">
        <v>92</v>
      </c>
      <c r="B1412" s="136"/>
      <c r="C1412" s="15" t="s">
        <v>4898</v>
      </c>
      <c r="D1412" s="15" t="s">
        <v>4846</v>
      </c>
      <c r="E1412" s="15" t="s">
        <v>4899</v>
      </c>
      <c r="F1412" s="15" t="s">
        <v>4900</v>
      </c>
      <c r="G1412" s="15" t="s">
        <v>1128</v>
      </c>
      <c r="H1412" s="285">
        <v>13367</v>
      </c>
      <c r="I1412" s="28">
        <v>0</v>
      </c>
      <c r="J1412" s="28">
        <v>0</v>
      </c>
      <c r="K1412" s="281">
        <v>43356</v>
      </c>
      <c r="L1412" s="15" t="s">
        <v>4901</v>
      </c>
      <c r="M1412" s="136"/>
    </row>
    <row r="1413" spans="1:13" s="278" customFormat="1" ht="26.25" customHeight="1">
      <c r="A1413" s="136">
        <v>93</v>
      </c>
      <c r="B1413" s="135"/>
      <c r="C1413" s="16" t="s">
        <v>4902</v>
      </c>
      <c r="D1413" s="16" t="s">
        <v>4903</v>
      </c>
      <c r="E1413" s="16" t="s">
        <v>4904</v>
      </c>
      <c r="F1413" s="16" t="s">
        <v>4905</v>
      </c>
      <c r="G1413" s="16" t="s">
        <v>4906</v>
      </c>
      <c r="H1413" s="194">
        <v>0</v>
      </c>
      <c r="I1413" s="28">
        <v>0</v>
      </c>
      <c r="J1413" s="28">
        <v>22830</v>
      </c>
      <c r="K1413" s="270">
        <v>43378</v>
      </c>
      <c r="L1413" s="15" t="s">
        <v>4907</v>
      </c>
      <c r="M1413" s="15"/>
    </row>
    <row r="1414" spans="1:13" s="278" customFormat="1" ht="26.25" customHeight="1">
      <c r="A1414" s="136">
        <v>94</v>
      </c>
      <c r="B1414" s="135"/>
      <c r="C1414" s="16" t="s">
        <v>4908</v>
      </c>
      <c r="D1414" s="16" t="s">
        <v>4909</v>
      </c>
      <c r="E1414" s="16" t="s">
        <v>4910</v>
      </c>
      <c r="F1414" s="16" t="s">
        <v>4911</v>
      </c>
      <c r="G1414" s="16" t="s">
        <v>4912</v>
      </c>
      <c r="H1414" s="194">
        <v>53666</v>
      </c>
      <c r="I1414" s="28">
        <v>0</v>
      </c>
      <c r="J1414" s="28">
        <v>0</v>
      </c>
      <c r="K1414" s="270">
        <v>43167</v>
      </c>
      <c r="L1414" s="15" t="s">
        <v>4913</v>
      </c>
      <c r="M1414" s="15"/>
    </row>
    <row r="1415" spans="1:13" s="278" customFormat="1" ht="26.25" customHeight="1">
      <c r="A1415" s="136">
        <v>95</v>
      </c>
      <c r="B1415" s="135"/>
      <c r="C1415" s="16" t="s">
        <v>4914</v>
      </c>
      <c r="D1415" s="16" t="s">
        <v>4915</v>
      </c>
      <c r="E1415" s="310" t="s">
        <v>4916</v>
      </c>
      <c r="F1415" s="310" t="s">
        <v>4917</v>
      </c>
      <c r="G1415" s="25" t="s">
        <v>1613</v>
      </c>
      <c r="H1415" s="194">
        <v>20460</v>
      </c>
      <c r="I1415" s="28">
        <v>0</v>
      </c>
      <c r="J1415" s="28">
        <v>0</v>
      </c>
      <c r="K1415" s="270" t="s">
        <v>4918</v>
      </c>
      <c r="L1415" s="15" t="s">
        <v>4919</v>
      </c>
      <c r="M1415" s="15"/>
    </row>
    <row r="1416" spans="1:13" s="278" customFormat="1" ht="26.25" customHeight="1">
      <c r="A1416" s="136">
        <v>96</v>
      </c>
      <c r="B1416" s="135"/>
      <c r="C1416" s="16" t="s">
        <v>4920</v>
      </c>
      <c r="D1416" s="16" t="s">
        <v>4921</v>
      </c>
      <c r="E1416" s="16" t="s">
        <v>4922</v>
      </c>
      <c r="F1416" s="16" t="s">
        <v>4923</v>
      </c>
      <c r="G1416" s="397" t="s">
        <v>4500</v>
      </c>
      <c r="H1416" s="194">
        <v>28244.1</v>
      </c>
      <c r="I1416" s="28">
        <v>0</v>
      </c>
      <c r="J1416" s="28">
        <v>0</v>
      </c>
      <c r="K1416" s="270" t="s">
        <v>4924</v>
      </c>
      <c r="L1416" s="15" t="s">
        <v>4925</v>
      </c>
      <c r="M1416" s="15"/>
    </row>
    <row r="1417" spans="1:13" s="278" customFormat="1" ht="26.25" customHeight="1">
      <c r="A1417" s="136">
        <v>97</v>
      </c>
      <c r="B1417" s="135"/>
      <c r="C1417" s="16" t="s">
        <v>4926</v>
      </c>
      <c r="D1417" s="16" t="s">
        <v>4927</v>
      </c>
      <c r="E1417" s="16" t="s">
        <v>4928</v>
      </c>
      <c r="F1417" s="16" t="s">
        <v>4929</v>
      </c>
      <c r="G1417" s="397" t="s">
        <v>977</v>
      </c>
      <c r="H1417" s="194">
        <v>9405</v>
      </c>
      <c r="I1417" s="28">
        <v>0</v>
      </c>
      <c r="J1417" s="28">
        <v>0</v>
      </c>
      <c r="K1417" s="270">
        <v>43195</v>
      </c>
      <c r="L1417" s="15" t="s">
        <v>4930</v>
      </c>
      <c r="M1417" s="15"/>
    </row>
    <row r="1418" spans="1:13" s="273" customFormat="1" ht="26.25" customHeight="1">
      <c r="A1418" s="136">
        <v>98</v>
      </c>
      <c r="B1418" s="135"/>
      <c r="C1418" s="136" t="s">
        <v>4931</v>
      </c>
      <c r="D1418" s="136" t="s">
        <v>4932</v>
      </c>
      <c r="E1418" s="136" t="s">
        <v>4933</v>
      </c>
      <c r="F1418" s="136" t="s">
        <v>4934</v>
      </c>
      <c r="G1418" s="136" t="s">
        <v>4689</v>
      </c>
      <c r="H1418" s="194">
        <v>4000</v>
      </c>
      <c r="I1418" s="194">
        <v>0</v>
      </c>
      <c r="J1418" s="194">
        <v>0</v>
      </c>
      <c r="K1418" s="139">
        <v>43139</v>
      </c>
      <c r="L1418" s="136" t="s">
        <v>4935</v>
      </c>
      <c r="M1418" s="136"/>
    </row>
    <row r="1419" spans="1:13" s="273" customFormat="1" ht="26.25" customHeight="1">
      <c r="A1419" s="136">
        <v>99</v>
      </c>
      <c r="B1419" s="135"/>
      <c r="C1419" s="136" t="s">
        <v>4936</v>
      </c>
      <c r="D1419" s="136" t="s">
        <v>4932</v>
      </c>
      <c r="E1419" s="136" t="s">
        <v>4937</v>
      </c>
      <c r="F1419" s="136" t="s">
        <v>4938</v>
      </c>
      <c r="G1419" s="136" t="s">
        <v>4167</v>
      </c>
      <c r="H1419" s="194">
        <v>24000</v>
      </c>
      <c r="I1419" s="194">
        <v>0</v>
      </c>
      <c r="J1419" s="194">
        <v>0</v>
      </c>
      <c r="K1419" s="139">
        <v>43224</v>
      </c>
      <c r="L1419" s="136" t="s">
        <v>4939</v>
      </c>
      <c r="M1419" s="136"/>
    </row>
    <row r="1420" spans="1:13" s="273" customFormat="1" ht="26.25" customHeight="1">
      <c r="A1420" s="136">
        <v>100</v>
      </c>
      <c r="B1420" s="135"/>
      <c r="C1420" s="132" t="s">
        <v>4940</v>
      </c>
      <c r="D1420" s="136" t="s">
        <v>4941</v>
      </c>
      <c r="E1420" s="132" t="s">
        <v>4942</v>
      </c>
      <c r="F1420" s="132" t="s">
        <v>4943</v>
      </c>
      <c r="G1420" s="136" t="s">
        <v>4944</v>
      </c>
      <c r="H1420" s="286">
        <v>0</v>
      </c>
      <c r="I1420" s="194">
        <v>0</v>
      </c>
      <c r="J1420" s="194">
        <v>800000</v>
      </c>
      <c r="K1420" s="139">
        <v>42776</v>
      </c>
      <c r="L1420" s="134" t="s">
        <v>4945</v>
      </c>
      <c r="M1420" s="136"/>
    </row>
    <row r="1421" spans="1:43" s="276" customFormat="1" ht="26.25" customHeight="1">
      <c r="A1421" s="136">
        <v>101</v>
      </c>
      <c r="B1421" s="135"/>
      <c r="C1421" s="132" t="s">
        <v>4946</v>
      </c>
      <c r="D1421" s="132" t="s">
        <v>4947</v>
      </c>
      <c r="E1421" s="144" t="s">
        <v>4948</v>
      </c>
      <c r="F1421" s="145" t="s">
        <v>4949</v>
      </c>
      <c r="G1421" s="132" t="s">
        <v>3127</v>
      </c>
      <c r="H1421" s="286">
        <v>40200</v>
      </c>
      <c r="I1421" s="286">
        <v>0</v>
      </c>
      <c r="J1421" s="286">
        <v>0</v>
      </c>
      <c r="K1421" s="139">
        <v>43291</v>
      </c>
      <c r="L1421" s="134" t="s">
        <v>4950</v>
      </c>
      <c r="M1421" s="134"/>
      <c r="N1421" s="274"/>
      <c r="O1421" s="275"/>
      <c r="P1421" s="275"/>
      <c r="Q1421" s="275"/>
      <c r="R1421" s="275"/>
      <c r="S1421" s="275"/>
      <c r="T1421" s="275"/>
      <c r="U1421" s="275"/>
      <c r="V1421" s="275"/>
      <c r="W1421" s="275"/>
      <c r="X1421" s="275"/>
      <c r="Y1421" s="275"/>
      <c r="Z1421" s="275"/>
      <c r="AA1421" s="275"/>
      <c r="AB1421" s="275"/>
      <c r="AC1421" s="275"/>
      <c r="AD1421" s="275"/>
      <c r="AE1421" s="275"/>
      <c r="AF1421" s="275"/>
      <c r="AG1421" s="275"/>
      <c r="AH1421" s="275"/>
      <c r="AI1421" s="275"/>
      <c r="AJ1421" s="275"/>
      <c r="AK1421" s="275"/>
      <c r="AL1421" s="275"/>
      <c r="AM1421" s="275"/>
      <c r="AN1421" s="275"/>
      <c r="AO1421" s="275"/>
      <c r="AP1421" s="275"/>
      <c r="AQ1421" s="275"/>
    </row>
    <row r="1422" spans="1:13" s="273" customFormat="1" ht="26.25" customHeight="1">
      <c r="A1422" s="136">
        <v>102</v>
      </c>
      <c r="B1422" s="135"/>
      <c r="C1422" s="136" t="s">
        <v>4951</v>
      </c>
      <c r="D1422" s="136" t="s">
        <v>4952</v>
      </c>
      <c r="E1422" s="136" t="s">
        <v>4942</v>
      </c>
      <c r="F1422" s="136" t="s">
        <v>4953</v>
      </c>
      <c r="G1422" s="136" t="s">
        <v>1128</v>
      </c>
      <c r="H1422" s="194">
        <v>5200</v>
      </c>
      <c r="I1422" s="194">
        <v>0</v>
      </c>
      <c r="J1422" s="194">
        <v>0</v>
      </c>
      <c r="K1422" s="139">
        <v>43375</v>
      </c>
      <c r="L1422" s="136" t="s">
        <v>4954</v>
      </c>
      <c r="M1422" s="136"/>
    </row>
    <row r="1423" spans="1:13" s="273" customFormat="1" ht="26.25" customHeight="1">
      <c r="A1423" s="136">
        <v>103</v>
      </c>
      <c r="B1423" s="136"/>
      <c r="C1423" s="136" t="s">
        <v>4955</v>
      </c>
      <c r="D1423" s="136" t="s">
        <v>4956</v>
      </c>
      <c r="E1423" s="136" t="s">
        <v>4957</v>
      </c>
      <c r="F1423" s="136" t="s">
        <v>4958</v>
      </c>
      <c r="G1423" s="136" t="s">
        <v>4689</v>
      </c>
      <c r="H1423" s="285">
        <v>4800</v>
      </c>
      <c r="I1423" s="194">
        <v>0</v>
      </c>
      <c r="J1423" s="194">
        <v>0</v>
      </c>
      <c r="K1423" s="136" t="s">
        <v>2561</v>
      </c>
      <c r="L1423" s="136" t="s">
        <v>4959</v>
      </c>
      <c r="M1423" s="136"/>
    </row>
    <row r="1424" spans="1:13" s="273" customFormat="1" ht="26.25" customHeight="1">
      <c r="A1424" s="136">
        <v>104</v>
      </c>
      <c r="B1424" s="136"/>
      <c r="C1424" s="136" t="s">
        <v>4960</v>
      </c>
      <c r="D1424" s="136" t="s">
        <v>4961</v>
      </c>
      <c r="E1424" s="136" t="s">
        <v>4962</v>
      </c>
      <c r="F1424" s="136" t="s">
        <v>4963</v>
      </c>
      <c r="G1424" s="136" t="s">
        <v>4167</v>
      </c>
      <c r="H1424" s="285">
        <v>5400</v>
      </c>
      <c r="I1424" s="194">
        <v>0</v>
      </c>
      <c r="J1424" s="194">
        <v>0</v>
      </c>
      <c r="K1424" s="136" t="s">
        <v>4964</v>
      </c>
      <c r="L1424" s="136" t="s">
        <v>4965</v>
      </c>
      <c r="M1424" s="136"/>
    </row>
    <row r="1425" spans="1:13" s="273" customFormat="1" ht="26.25" customHeight="1">
      <c r="A1425" s="136">
        <v>105</v>
      </c>
      <c r="B1425" s="135"/>
      <c r="C1425" s="136" t="s">
        <v>4966</v>
      </c>
      <c r="D1425" s="136" t="s">
        <v>4961</v>
      </c>
      <c r="E1425" s="144" t="s">
        <v>4967</v>
      </c>
      <c r="F1425" s="145" t="s">
        <v>4968</v>
      </c>
      <c r="G1425" s="136" t="s">
        <v>4689</v>
      </c>
      <c r="H1425" s="194">
        <v>15000</v>
      </c>
      <c r="I1425" s="194">
        <v>0</v>
      </c>
      <c r="J1425" s="194">
        <v>0</v>
      </c>
      <c r="K1425" s="280" t="s">
        <v>4969</v>
      </c>
      <c r="L1425" s="139" t="s">
        <v>4970</v>
      </c>
      <c r="M1425" s="136"/>
    </row>
    <row r="1426" spans="1:13" s="273" customFormat="1" ht="26.25" customHeight="1">
      <c r="A1426" s="136">
        <v>106</v>
      </c>
      <c r="B1426" s="135"/>
      <c r="C1426" s="145" t="s">
        <v>4971</v>
      </c>
      <c r="D1426" s="145" t="s">
        <v>4972</v>
      </c>
      <c r="E1426" s="145" t="s">
        <v>4973</v>
      </c>
      <c r="F1426" s="145" t="s">
        <v>4974</v>
      </c>
      <c r="G1426" s="145" t="s">
        <v>1128</v>
      </c>
      <c r="H1426" s="194">
        <v>3005</v>
      </c>
      <c r="I1426" s="398">
        <v>0</v>
      </c>
      <c r="J1426" s="398">
        <v>0</v>
      </c>
      <c r="K1426" s="145" t="s">
        <v>4975</v>
      </c>
      <c r="L1426" s="145" t="s">
        <v>4976</v>
      </c>
      <c r="M1426" s="135"/>
    </row>
    <row r="1427" spans="1:13" s="273" customFormat="1" ht="23.25" customHeight="1">
      <c r="A1427" s="136">
        <v>107</v>
      </c>
      <c r="B1427" s="135"/>
      <c r="C1427" s="266" t="s">
        <v>4977</v>
      </c>
      <c r="D1427" s="136" t="s">
        <v>4978</v>
      </c>
      <c r="E1427" s="136" t="s">
        <v>4979</v>
      </c>
      <c r="F1427" s="267" t="s">
        <v>4980</v>
      </c>
      <c r="G1427" s="136" t="s">
        <v>4470</v>
      </c>
      <c r="H1427" s="285">
        <v>5000</v>
      </c>
      <c r="I1427" s="194">
        <v>0</v>
      </c>
      <c r="J1427" s="194">
        <v>0</v>
      </c>
      <c r="K1427" s="136" t="s">
        <v>4981</v>
      </c>
      <c r="L1427" s="136" t="s">
        <v>4982</v>
      </c>
      <c r="M1427" s="136"/>
    </row>
    <row r="1428" spans="1:13" s="273" customFormat="1" ht="23.25" customHeight="1">
      <c r="A1428" s="136">
        <v>108</v>
      </c>
      <c r="B1428" s="135"/>
      <c r="C1428" s="266" t="s">
        <v>4983</v>
      </c>
      <c r="D1428" s="136" t="s">
        <v>4978</v>
      </c>
      <c r="E1428" s="267" t="s">
        <v>4984</v>
      </c>
      <c r="F1428" s="267" t="s">
        <v>4985</v>
      </c>
      <c r="G1428" s="136" t="s">
        <v>4986</v>
      </c>
      <c r="H1428" s="286">
        <v>10570</v>
      </c>
      <c r="I1428" s="194">
        <v>0</v>
      </c>
      <c r="J1428" s="194">
        <v>0</v>
      </c>
      <c r="K1428" s="136" t="s">
        <v>4700</v>
      </c>
      <c r="L1428" s="136" t="s">
        <v>4987</v>
      </c>
      <c r="M1428" s="136"/>
    </row>
    <row r="1429" spans="1:13" s="273" customFormat="1" ht="23.25" customHeight="1">
      <c r="A1429" s="136">
        <v>109</v>
      </c>
      <c r="B1429" s="135"/>
      <c r="C1429" s="266" t="s">
        <v>4988</v>
      </c>
      <c r="D1429" s="136" t="s">
        <v>4989</v>
      </c>
      <c r="E1429" s="266" t="s">
        <v>4990</v>
      </c>
      <c r="F1429" s="267" t="s">
        <v>4991</v>
      </c>
      <c r="G1429" s="136" t="s">
        <v>4992</v>
      </c>
      <c r="H1429" s="285">
        <v>71116</v>
      </c>
      <c r="I1429" s="194">
        <v>0</v>
      </c>
      <c r="J1429" s="194">
        <v>0</v>
      </c>
      <c r="K1429" s="139" t="s">
        <v>4993</v>
      </c>
      <c r="L1429" s="136" t="s">
        <v>4994</v>
      </c>
      <c r="M1429" s="136"/>
    </row>
    <row r="1430" spans="1:13" s="273" customFormat="1" ht="23.25" customHeight="1">
      <c r="A1430" s="136">
        <v>110</v>
      </c>
      <c r="B1430" s="135"/>
      <c r="C1430" s="266" t="s">
        <v>4995</v>
      </c>
      <c r="D1430" s="136" t="s">
        <v>4996</v>
      </c>
      <c r="E1430" s="267" t="s">
        <v>4997</v>
      </c>
      <c r="F1430" s="267" t="s">
        <v>4998</v>
      </c>
      <c r="G1430" s="136" t="s">
        <v>4986</v>
      </c>
      <c r="H1430" s="285">
        <v>6400</v>
      </c>
      <c r="I1430" s="194">
        <v>0</v>
      </c>
      <c r="J1430" s="194">
        <v>0</v>
      </c>
      <c r="K1430" s="139">
        <v>43139</v>
      </c>
      <c r="L1430" s="136" t="s">
        <v>4999</v>
      </c>
      <c r="M1430" s="136"/>
    </row>
    <row r="1431" spans="1:13" s="273" customFormat="1" ht="23.25" customHeight="1">
      <c r="A1431" s="136">
        <v>111</v>
      </c>
      <c r="B1431" s="135"/>
      <c r="C1431" s="266" t="s">
        <v>5000</v>
      </c>
      <c r="D1431" s="136" t="s">
        <v>5001</v>
      </c>
      <c r="E1431" s="267" t="s">
        <v>5002</v>
      </c>
      <c r="F1431" s="267" t="s">
        <v>5003</v>
      </c>
      <c r="G1431" s="136" t="s">
        <v>5004</v>
      </c>
      <c r="H1431" s="285">
        <v>5300</v>
      </c>
      <c r="I1431" s="194">
        <v>0</v>
      </c>
      <c r="J1431" s="194">
        <v>0</v>
      </c>
      <c r="K1431" s="139">
        <v>43408</v>
      </c>
      <c r="L1431" s="136" t="s">
        <v>5005</v>
      </c>
      <c r="M1431" s="136"/>
    </row>
    <row r="1432" spans="1:13" s="273" customFormat="1" ht="23.25" customHeight="1">
      <c r="A1432" s="136">
        <v>112</v>
      </c>
      <c r="B1432" s="135"/>
      <c r="C1432" s="266" t="s">
        <v>5006</v>
      </c>
      <c r="D1432" s="136" t="s">
        <v>4978</v>
      </c>
      <c r="E1432" s="267" t="s">
        <v>5007</v>
      </c>
      <c r="F1432" s="267" t="s">
        <v>5008</v>
      </c>
      <c r="G1432" s="136" t="s">
        <v>1128</v>
      </c>
      <c r="H1432" s="285">
        <v>10700</v>
      </c>
      <c r="I1432" s="194">
        <v>0</v>
      </c>
      <c r="J1432" s="194">
        <v>0</v>
      </c>
      <c r="K1432" s="139">
        <v>43439</v>
      </c>
      <c r="L1432" s="136" t="s">
        <v>5009</v>
      </c>
      <c r="M1432" s="136"/>
    </row>
    <row r="1433" spans="1:13" s="273" customFormat="1" ht="23.25" customHeight="1">
      <c r="A1433" s="136">
        <v>113</v>
      </c>
      <c r="B1433" s="135"/>
      <c r="C1433" s="266" t="s">
        <v>3294</v>
      </c>
      <c r="D1433" s="136" t="s">
        <v>4978</v>
      </c>
      <c r="E1433" s="267" t="s">
        <v>5010</v>
      </c>
      <c r="F1433" s="267" t="s">
        <v>5011</v>
      </c>
      <c r="G1433" s="136" t="s">
        <v>1128</v>
      </c>
      <c r="H1433" s="285">
        <v>10816</v>
      </c>
      <c r="I1433" s="194">
        <v>0</v>
      </c>
      <c r="J1433" s="194">
        <v>0</v>
      </c>
      <c r="K1433" s="139">
        <v>43163</v>
      </c>
      <c r="L1433" s="136" t="s">
        <v>5012</v>
      </c>
      <c r="M1433" s="136"/>
    </row>
    <row r="1434" spans="1:13" s="273" customFormat="1" ht="23.25" customHeight="1">
      <c r="A1434" s="136">
        <v>114</v>
      </c>
      <c r="B1434" s="135"/>
      <c r="C1434" s="266" t="s">
        <v>5013</v>
      </c>
      <c r="D1434" s="136" t="s">
        <v>4989</v>
      </c>
      <c r="E1434" s="267" t="s">
        <v>5014</v>
      </c>
      <c r="F1434" s="267" t="s">
        <v>5015</v>
      </c>
      <c r="G1434" s="136" t="s">
        <v>4470</v>
      </c>
      <c r="H1434" s="285">
        <v>19600</v>
      </c>
      <c r="I1434" s="194">
        <v>0</v>
      </c>
      <c r="J1434" s="194">
        <v>0</v>
      </c>
      <c r="K1434" s="136" t="s">
        <v>4716</v>
      </c>
      <c r="L1434" s="136" t="s">
        <v>5016</v>
      </c>
      <c r="M1434" s="136"/>
    </row>
    <row r="1435" spans="1:13" s="273" customFormat="1" ht="23.25" customHeight="1">
      <c r="A1435" s="136">
        <v>115</v>
      </c>
      <c r="B1435" s="135"/>
      <c r="C1435" s="266" t="s">
        <v>5017</v>
      </c>
      <c r="D1435" s="136" t="s">
        <v>5018</v>
      </c>
      <c r="E1435" s="267" t="s">
        <v>5019</v>
      </c>
      <c r="F1435" s="267" t="s">
        <v>5020</v>
      </c>
      <c r="G1435" s="136" t="s">
        <v>5021</v>
      </c>
      <c r="H1435" s="285">
        <v>5377.5</v>
      </c>
      <c r="I1435" s="194">
        <v>0</v>
      </c>
      <c r="J1435" s="194">
        <v>0</v>
      </c>
      <c r="K1435" s="139" t="s">
        <v>5022</v>
      </c>
      <c r="L1435" s="136" t="s">
        <v>5023</v>
      </c>
      <c r="M1435" s="136"/>
    </row>
    <row r="1436" spans="1:13" s="273" customFormat="1" ht="23.25" customHeight="1">
      <c r="A1436" s="136">
        <v>116</v>
      </c>
      <c r="B1436" s="135"/>
      <c r="C1436" s="268" t="s">
        <v>5024</v>
      </c>
      <c r="D1436" s="16" t="s">
        <v>4989</v>
      </c>
      <c r="E1436" s="267" t="s">
        <v>5025</v>
      </c>
      <c r="F1436" s="267" t="s">
        <v>5026</v>
      </c>
      <c r="G1436" s="16" t="s">
        <v>1128</v>
      </c>
      <c r="H1436" s="285">
        <v>18715</v>
      </c>
      <c r="I1436" s="28">
        <v>0</v>
      </c>
      <c r="J1436" s="28">
        <v>0</v>
      </c>
      <c r="K1436" s="270" t="s">
        <v>5027</v>
      </c>
      <c r="L1436" s="16" t="s">
        <v>5028</v>
      </c>
      <c r="M1436" s="136"/>
    </row>
    <row r="1437" spans="1:13" s="273" customFormat="1" ht="23.25" customHeight="1">
      <c r="A1437" s="136">
        <v>117</v>
      </c>
      <c r="B1437" s="135"/>
      <c r="C1437" s="268" t="s">
        <v>5029</v>
      </c>
      <c r="D1437" s="16" t="s">
        <v>5030</v>
      </c>
      <c r="E1437" s="267" t="s">
        <v>5031</v>
      </c>
      <c r="F1437" s="16" t="s">
        <v>5032</v>
      </c>
      <c r="G1437" s="16" t="s">
        <v>4470</v>
      </c>
      <c r="H1437" s="285">
        <v>20000</v>
      </c>
      <c r="I1437" s="28">
        <v>0</v>
      </c>
      <c r="J1437" s="28">
        <v>0</v>
      </c>
      <c r="K1437" s="16" t="s">
        <v>5033</v>
      </c>
      <c r="L1437" s="16" t="s">
        <v>5034</v>
      </c>
      <c r="M1437" s="136"/>
    </row>
    <row r="1438" spans="1:13" s="273" customFormat="1" ht="23.25" customHeight="1">
      <c r="A1438" s="136">
        <v>118</v>
      </c>
      <c r="B1438" s="135"/>
      <c r="C1438" s="266" t="s">
        <v>5035</v>
      </c>
      <c r="D1438" s="16" t="s">
        <v>5001</v>
      </c>
      <c r="E1438" s="267" t="s">
        <v>5036</v>
      </c>
      <c r="F1438" s="16" t="s">
        <v>5037</v>
      </c>
      <c r="G1438" s="16" t="s">
        <v>1128</v>
      </c>
      <c r="H1438" s="285">
        <v>16349</v>
      </c>
      <c r="I1438" s="28">
        <v>0</v>
      </c>
      <c r="J1438" s="28">
        <v>0</v>
      </c>
      <c r="K1438" s="16" t="s">
        <v>5038</v>
      </c>
      <c r="L1438" s="16" t="s">
        <v>5039</v>
      </c>
      <c r="M1438" s="136"/>
    </row>
    <row r="1439" spans="1:13" s="273" customFormat="1" ht="23.25" customHeight="1">
      <c r="A1439" s="136">
        <v>119</v>
      </c>
      <c r="B1439" s="135"/>
      <c r="C1439" s="136" t="s">
        <v>5040</v>
      </c>
      <c r="D1439" s="136" t="s">
        <v>5041</v>
      </c>
      <c r="E1439" s="136" t="s">
        <v>5042</v>
      </c>
      <c r="F1439" s="136" t="s">
        <v>5043</v>
      </c>
      <c r="G1439" s="136" t="s">
        <v>4689</v>
      </c>
      <c r="H1439" s="285">
        <v>5000</v>
      </c>
      <c r="I1439" s="194">
        <v>0</v>
      </c>
      <c r="J1439" s="194">
        <v>0</v>
      </c>
      <c r="K1439" s="139">
        <v>43411</v>
      </c>
      <c r="L1439" s="136" t="s">
        <v>5044</v>
      </c>
      <c r="M1439" s="136"/>
    </row>
    <row r="1440" spans="1:13" s="273" customFormat="1" ht="23.25" customHeight="1">
      <c r="A1440" s="136">
        <v>120</v>
      </c>
      <c r="B1440" s="135"/>
      <c r="C1440" s="136" t="s">
        <v>3210</v>
      </c>
      <c r="D1440" s="136" t="s">
        <v>5041</v>
      </c>
      <c r="E1440" s="136" t="s">
        <v>5042</v>
      </c>
      <c r="F1440" s="136" t="s">
        <v>5045</v>
      </c>
      <c r="G1440" s="136" t="s">
        <v>4689</v>
      </c>
      <c r="H1440" s="285">
        <v>15000</v>
      </c>
      <c r="I1440" s="194">
        <v>0</v>
      </c>
      <c r="J1440" s="194">
        <v>0</v>
      </c>
      <c r="K1440" s="139">
        <v>43411</v>
      </c>
      <c r="L1440" s="136" t="s">
        <v>5046</v>
      </c>
      <c r="M1440" s="136"/>
    </row>
    <row r="1441" spans="1:13" s="273" customFormat="1" ht="23.25" customHeight="1">
      <c r="A1441" s="136">
        <v>121</v>
      </c>
      <c r="B1441" s="136"/>
      <c r="C1441" s="136" t="s">
        <v>5047</v>
      </c>
      <c r="D1441" s="136" t="s">
        <v>5048</v>
      </c>
      <c r="E1441" s="136" t="s">
        <v>5049</v>
      </c>
      <c r="F1441" s="136" t="s">
        <v>5050</v>
      </c>
      <c r="G1441" s="136" t="s">
        <v>1128</v>
      </c>
      <c r="H1441" s="285">
        <v>500</v>
      </c>
      <c r="I1441" s="194">
        <v>0</v>
      </c>
      <c r="J1441" s="194">
        <v>0</v>
      </c>
      <c r="K1441" s="139">
        <v>43441</v>
      </c>
      <c r="L1441" s="136" t="s">
        <v>5051</v>
      </c>
      <c r="M1441" s="136"/>
    </row>
    <row r="1442" spans="1:13" s="273" customFormat="1" ht="23.25" customHeight="1">
      <c r="A1442" s="136">
        <v>122</v>
      </c>
      <c r="B1442" s="136"/>
      <c r="C1442" s="136" t="s">
        <v>5052</v>
      </c>
      <c r="D1442" s="136" t="s">
        <v>4996</v>
      </c>
      <c r="E1442" s="136" t="s">
        <v>5053</v>
      </c>
      <c r="F1442" s="136" t="s">
        <v>5054</v>
      </c>
      <c r="G1442" s="136" t="s">
        <v>1128</v>
      </c>
      <c r="H1442" s="285">
        <v>5625</v>
      </c>
      <c r="I1442" s="194">
        <v>0</v>
      </c>
      <c r="J1442" s="194">
        <v>0</v>
      </c>
      <c r="K1442" s="136" t="s">
        <v>5055</v>
      </c>
      <c r="L1442" s="136" t="s">
        <v>5056</v>
      </c>
      <c r="M1442" s="136"/>
    </row>
    <row r="1443" spans="1:13" s="273" customFormat="1" ht="23.25" customHeight="1">
      <c r="A1443" s="136">
        <v>123</v>
      </c>
      <c r="B1443" s="136"/>
      <c r="C1443" s="136" t="s">
        <v>5057</v>
      </c>
      <c r="D1443" s="136" t="s">
        <v>4996</v>
      </c>
      <c r="E1443" s="136" t="s">
        <v>5058</v>
      </c>
      <c r="F1443" s="136" t="s">
        <v>5059</v>
      </c>
      <c r="G1443" s="136" t="s">
        <v>1128</v>
      </c>
      <c r="H1443" s="285">
        <v>3625</v>
      </c>
      <c r="I1443" s="194">
        <v>0</v>
      </c>
      <c r="J1443" s="194">
        <v>0</v>
      </c>
      <c r="K1443" s="136" t="s">
        <v>5055</v>
      </c>
      <c r="L1443" s="136" t="s">
        <v>5060</v>
      </c>
      <c r="M1443" s="136"/>
    </row>
    <row r="1444" spans="1:13" s="273" customFormat="1" ht="23.25" customHeight="1">
      <c r="A1444" s="136">
        <v>124</v>
      </c>
      <c r="B1444" s="136"/>
      <c r="C1444" s="136" t="s">
        <v>5061</v>
      </c>
      <c r="D1444" s="136" t="s">
        <v>5062</v>
      </c>
      <c r="E1444" s="136" t="s">
        <v>5063</v>
      </c>
      <c r="F1444" s="136" t="s">
        <v>5064</v>
      </c>
      <c r="G1444" s="136" t="s">
        <v>4689</v>
      </c>
      <c r="H1444" s="285">
        <v>3000</v>
      </c>
      <c r="I1444" s="194">
        <v>0</v>
      </c>
      <c r="J1444" s="194">
        <v>0</v>
      </c>
      <c r="K1444" s="136" t="s">
        <v>5065</v>
      </c>
      <c r="L1444" s="136" t="s">
        <v>5066</v>
      </c>
      <c r="M1444" s="136" t="s">
        <v>5067</v>
      </c>
    </row>
    <row r="1445" spans="1:13" s="273" customFormat="1" ht="23.25" customHeight="1">
      <c r="A1445" s="136">
        <v>125</v>
      </c>
      <c r="B1445" s="136"/>
      <c r="C1445" s="136" t="s">
        <v>5068</v>
      </c>
      <c r="D1445" s="136" t="s">
        <v>5030</v>
      </c>
      <c r="E1445" s="136" t="s">
        <v>5069</v>
      </c>
      <c r="F1445" s="136" t="s">
        <v>5070</v>
      </c>
      <c r="G1445" s="136" t="s">
        <v>1128</v>
      </c>
      <c r="H1445" s="285">
        <v>12350</v>
      </c>
      <c r="I1445" s="194">
        <v>0</v>
      </c>
      <c r="J1445" s="194">
        <v>0</v>
      </c>
      <c r="K1445" s="136" t="s">
        <v>5071</v>
      </c>
      <c r="L1445" s="136" t="s">
        <v>5072</v>
      </c>
      <c r="M1445" s="136"/>
    </row>
    <row r="1446" spans="1:13" s="273" customFormat="1" ht="23.25" customHeight="1">
      <c r="A1446" s="136">
        <v>126</v>
      </c>
      <c r="B1446" s="136"/>
      <c r="C1446" s="136" t="s">
        <v>5073</v>
      </c>
      <c r="D1446" s="136" t="s">
        <v>4978</v>
      </c>
      <c r="E1446" s="136" t="s">
        <v>5074</v>
      </c>
      <c r="F1446" s="136" t="s">
        <v>5075</v>
      </c>
      <c r="G1446" s="136" t="s">
        <v>1128</v>
      </c>
      <c r="H1446" s="285">
        <v>26149</v>
      </c>
      <c r="I1446" s="194">
        <v>0</v>
      </c>
      <c r="J1446" s="194">
        <v>0</v>
      </c>
      <c r="K1446" s="139">
        <v>43108</v>
      </c>
      <c r="L1446" s="136" t="s">
        <v>5076</v>
      </c>
      <c r="M1446" s="136"/>
    </row>
    <row r="1447" spans="1:13" s="273" customFormat="1" ht="23.25" customHeight="1">
      <c r="A1447" s="136">
        <v>127</v>
      </c>
      <c r="B1447" s="136"/>
      <c r="C1447" s="136" t="s">
        <v>5077</v>
      </c>
      <c r="D1447" s="136" t="s">
        <v>5048</v>
      </c>
      <c r="E1447" s="136" t="s">
        <v>5078</v>
      </c>
      <c r="F1447" s="136" t="s">
        <v>5079</v>
      </c>
      <c r="G1447" s="136" t="s">
        <v>1128</v>
      </c>
      <c r="H1447" s="285">
        <v>997.31</v>
      </c>
      <c r="I1447" s="194">
        <v>0</v>
      </c>
      <c r="J1447" s="194">
        <v>0</v>
      </c>
      <c r="K1447" s="139">
        <v>43351</v>
      </c>
      <c r="L1447" s="136" t="s">
        <v>5080</v>
      </c>
      <c r="M1447" s="136"/>
    </row>
    <row r="1448" spans="1:13" s="273" customFormat="1" ht="23.25" customHeight="1">
      <c r="A1448" s="136">
        <v>128</v>
      </c>
      <c r="B1448" s="136"/>
      <c r="C1448" s="136" t="s">
        <v>5081</v>
      </c>
      <c r="D1448" s="136" t="s">
        <v>5082</v>
      </c>
      <c r="E1448" s="136" t="s">
        <v>5083</v>
      </c>
      <c r="F1448" s="136" t="s">
        <v>5084</v>
      </c>
      <c r="G1448" s="136" t="s">
        <v>1128</v>
      </c>
      <c r="H1448" s="285">
        <v>646.3</v>
      </c>
      <c r="I1448" s="194">
        <v>0</v>
      </c>
      <c r="J1448" s="194">
        <v>0</v>
      </c>
      <c r="K1448" s="139">
        <v>43351</v>
      </c>
      <c r="L1448" s="136" t="s">
        <v>5085</v>
      </c>
      <c r="M1448" s="136"/>
    </row>
    <row r="1449" spans="1:13" s="273" customFormat="1" ht="23.25" customHeight="1">
      <c r="A1449" s="136">
        <v>129</v>
      </c>
      <c r="B1449" s="136"/>
      <c r="C1449" s="136" t="s">
        <v>5086</v>
      </c>
      <c r="D1449" s="136" t="s">
        <v>5087</v>
      </c>
      <c r="E1449" s="136" t="s">
        <v>5088</v>
      </c>
      <c r="F1449" s="267" t="s">
        <v>5089</v>
      </c>
      <c r="G1449" s="136" t="s">
        <v>5090</v>
      </c>
      <c r="H1449" s="285">
        <v>5200</v>
      </c>
      <c r="I1449" s="194">
        <v>0</v>
      </c>
      <c r="J1449" s="194">
        <v>0</v>
      </c>
      <c r="K1449" s="139" t="s">
        <v>5033</v>
      </c>
      <c r="L1449" s="136" t="s">
        <v>5091</v>
      </c>
      <c r="M1449" s="136"/>
    </row>
    <row r="1450" spans="1:13" s="273" customFormat="1" ht="23.25" customHeight="1">
      <c r="A1450" s="136">
        <v>130</v>
      </c>
      <c r="B1450" s="136"/>
      <c r="C1450" s="266" t="s">
        <v>5092</v>
      </c>
      <c r="D1450" s="136" t="s">
        <v>4989</v>
      </c>
      <c r="E1450" s="136" t="s">
        <v>5093</v>
      </c>
      <c r="F1450" s="136" t="s">
        <v>5094</v>
      </c>
      <c r="G1450" s="136" t="s">
        <v>4470</v>
      </c>
      <c r="H1450" s="285">
        <v>3550</v>
      </c>
      <c r="I1450" s="194">
        <v>0</v>
      </c>
      <c r="J1450" s="194">
        <v>0</v>
      </c>
      <c r="K1450" s="136" t="s">
        <v>5095</v>
      </c>
      <c r="L1450" s="136" t="s">
        <v>5096</v>
      </c>
      <c r="M1450" s="136"/>
    </row>
    <row r="1451" spans="1:13" s="273" customFormat="1" ht="23.25" customHeight="1">
      <c r="A1451" s="136">
        <v>131</v>
      </c>
      <c r="B1451" s="136"/>
      <c r="C1451" s="266" t="s">
        <v>5097</v>
      </c>
      <c r="D1451" s="136" t="s">
        <v>4989</v>
      </c>
      <c r="E1451" s="136" t="s">
        <v>5098</v>
      </c>
      <c r="F1451" s="267" t="s">
        <v>5099</v>
      </c>
      <c r="G1451" s="136" t="s">
        <v>4992</v>
      </c>
      <c r="H1451" s="285">
        <v>11167</v>
      </c>
      <c r="I1451" s="194">
        <v>0</v>
      </c>
      <c r="J1451" s="194">
        <v>0</v>
      </c>
      <c r="K1451" s="136" t="s">
        <v>4716</v>
      </c>
      <c r="L1451" s="136" t="s">
        <v>5100</v>
      </c>
      <c r="M1451" s="136"/>
    </row>
    <row r="1452" spans="1:13" s="273" customFormat="1" ht="23.25" customHeight="1">
      <c r="A1452" s="136">
        <v>132</v>
      </c>
      <c r="B1452" s="136"/>
      <c r="C1452" s="266" t="s">
        <v>5101</v>
      </c>
      <c r="D1452" s="136" t="s">
        <v>5048</v>
      </c>
      <c r="E1452" s="136" t="s">
        <v>5102</v>
      </c>
      <c r="F1452" s="267" t="s">
        <v>5103</v>
      </c>
      <c r="G1452" s="136" t="s">
        <v>1128</v>
      </c>
      <c r="H1452" s="285">
        <v>12465</v>
      </c>
      <c r="I1452" s="194">
        <v>0</v>
      </c>
      <c r="J1452" s="194">
        <v>0</v>
      </c>
      <c r="K1452" s="136" t="s">
        <v>5104</v>
      </c>
      <c r="L1452" s="136" t="s">
        <v>5105</v>
      </c>
      <c r="M1452" s="136"/>
    </row>
    <row r="1453" spans="1:13" s="273" customFormat="1" ht="23.25" customHeight="1">
      <c r="A1453" s="136">
        <v>133</v>
      </c>
      <c r="B1453" s="136"/>
      <c r="C1453" s="266" t="s">
        <v>5106</v>
      </c>
      <c r="D1453" s="136" t="s">
        <v>4978</v>
      </c>
      <c r="E1453" s="136" t="s">
        <v>5107</v>
      </c>
      <c r="F1453" s="267" t="s">
        <v>5108</v>
      </c>
      <c r="G1453" s="136" t="s">
        <v>5109</v>
      </c>
      <c r="H1453" s="285">
        <v>4980</v>
      </c>
      <c r="I1453" s="194">
        <v>0</v>
      </c>
      <c r="J1453" s="194">
        <v>0</v>
      </c>
      <c r="K1453" s="139" t="s">
        <v>5110</v>
      </c>
      <c r="L1453" s="136" t="s">
        <v>5111</v>
      </c>
      <c r="M1453" s="136"/>
    </row>
    <row r="1454" spans="1:13" s="273" customFormat="1" ht="23.25" customHeight="1">
      <c r="A1454" s="136">
        <v>134</v>
      </c>
      <c r="B1454" s="136"/>
      <c r="C1454" s="266" t="s">
        <v>5112</v>
      </c>
      <c r="D1454" s="136" t="s">
        <v>4989</v>
      </c>
      <c r="E1454" s="136" t="s">
        <v>5113</v>
      </c>
      <c r="F1454" s="267" t="s">
        <v>5114</v>
      </c>
      <c r="G1454" s="136" t="s">
        <v>4992</v>
      </c>
      <c r="H1454" s="285">
        <v>1808</v>
      </c>
      <c r="I1454" s="194">
        <v>0</v>
      </c>
      <c r="J1454" s="194">
        <v>0</v>
      </c>
      <c r="K1454" s="136" t="s">
        <v>4716</v>
      </c>
      <c r="L1454" s="136" t="s">
        <v>5115</v>
      </c>
      <c r="M1454" s="136"/>
    </row>
    <row r="1455" spans="1:13" s="273" customFormat="1" ht="23.25" customHeight="1">
      <c r="A1455" s="136">
        <v>135</v>
      </c>
      <c r="B1455" s="136"/>
      <c r="C1455" s="266" t="s">
        <v>5116</v>
      </c>
      <c r="D1455" s="136" t="s">
        <v>4978</v>
      </c>
      <c r="E1455" s="136" t="s">
        <v>5117</v>
      </c>
      <c r="F1455" s="267" t="s">
        <v>5118</v>
      </c>
      <c r="G1455" s="136" t="s">
        <v>4992</v>
      </c>
      <c r="H1455" s="285">
        <v>1290</v>
      </c>
      <c r="I1455" s="194">
        <v>0</v>
      </c>
      <c r="J1455" s="194">
        <v>0</v>
      </c>
      <c r="K1455" s="139">
        <v>43227</v>
      </c>
      <c r="L1455" s="136" t="s">
        <v>5119</v>
      </c>
      <c r="M1455" s="16"/>
    </row>
    <row r="1456" spans="1:13" s="273" customFormat="1" ht="23.25" customHeight="1">
      <c r="A1456" s="136">
        <v>136</v>
      </c>
      <c r="B1456" s="136"/>
      <c r="C1456" s="266" t="s">
        <v>5120</v>
      </c>
      <c r="D1456" s="136" t="s">
        <v>5048</v>
      </c>
      <c r="E1456" s="136" t="s">
        <v>5121</v>
      </c>
      <c r="F1456" s="267" t="s">
        <v>5122</v>
      </c>
      <c r="G1456" s="136" t="s">
        <v>1128</v>
      </c>
      <c r="H1456" s="285">
        <v>26400</v>
      </c>
      <c r="I1456" s="194">
        <v>0</v>
      </c>
      <c r="J1456" s="194">
        <v>0</v>
      </c>
      <c r="K1456" s="139" t="s">
        <v>5123</v>
      </c>
      <c r="L1456" s="136" t="s">
        <v>5124</v>
      </c>
      <c r="M1456" s="180"/>
    </row>
    <row r="1457" spans="1:13" s="273" customFormat="1" ht="23.25" customHeight="1">
      <c r="A1457" s="136">
        <v>137</v>
      </c>
      <c r="B1457" s="136"/>
      <c r="C1457" s="266" t="s">
        <v>5125</v>
      </c>
      <c r="D1457" s="136" t="s">
        <v>5001</v>
      </c>
      <c r="E1457" s="136" t="s">
        <v>5126</v>
      </c>
      <c r="F1457" s="267" t="s">
        <v>5127</v>
      </c>
      <c r="G1457" s="136" t="s">
        <v>4992</v>
      </c>
      <c r="H1457" s="285">
        <v>500</v>
      </c>
      <c r="I1457" s="194">
        <v>0</v>
      </c>
      <c r="J1457" s="194">
        <v>0</v>
      </c>
      <c r="K1457" s="139" t="s">
        <v>5128</v>
      </c>
      <c r="L1457" s="136" t="s">
        <v>5129</v>
      </c>
      <c r="M1457" s="180"/>
    </row>
    <row r="1458" spans="1:13" s="273" customFormat="1" ht="23.25" customHeight="1">
      <c r="A1458" s="136">
        <v>138</v>
      </c>
      <c r="B1458" s="136"/>
      <c r="C1458" s="266" t="s">
        <v>5130</v>
      </c>
      <c r="D1458" s="136" t="s">
        <v>4996</v>
      </c>
      <c r="E1458" s="136" t="s">
        <v>5131</v>
      </c>
      <c r="F1458" s="267" t="s">
        <v>5132</v>
      </c>
      <c r="G1458" s="136" t="s">
        <v>5004</v>
      </c>
      <c r="H1458" s="285">
        <v>980</v>
      </c>
      <c r="I1458" s="194">
        <v>0</v>
      </c>
      <c r="J1458" s="194">
        <v>0</v>
      </c>
      <c r="K1458" s="136" t="s">
        <v>4550</v>
      </c>
      <c r="L1458" s="136" t="s">
        <v>5133</v>
      </c>
      <c r="M1458" s="180"/>
    </row>
    <row r="1459" spans="1:13" s="273" customFormat="1" ht="23.25" customHeight="1">
      <c r="A1459" s="136">
        <v>139</v>
      </c>
      <c r="B1459" s="136"/>
      <c r="C1459" s="266" t="s">
        <v>5134</v>
      </c>
      <c r="D1459" s="136" t="s">
        <v>5135</v>
      </c>
      <c r="E1459" s="136" t="s">
        <v>5136</v>
      </c>
      <c r="F1459" s="267" t="s">
        <v>5137</v>
      </c>
      <c r="G1459" s="136" t="s">
        <v>1128</v>
      </c>
      <c r="H1459" s="285">
        <v>10000</v>
      </c>
      <c r="I1459" s="194">
        <v>0</v>
      </c>
      <c r="J1459" s="194">
        <v>0</v>
      </c>
      <c r="K1459" s="139">
        <v>43197</v>
      </c>
      <c r="L1459" s="136" t="s">
        <v>5138</v>
      </c>
      <c r="M1459" s="180"/>
    </row>
    <row r="1460" spans="1:13" s="273" customFormat="1" ht="23.25" customHeight="1">
      <c r="A1460" s="136">
        <v>140</v>
      </c>
      <c r="B1460" s="136"/>
      <c r="C1460" s="266" t="s">
        <v>5139</v>
      </c>
      <c r="D1460" s="136" t="s">
        <v>5018</v>
      </c>
      <c r="E1460" s="136" t="s">
        <v>5140</v>
      </c>
      <c r="F1460" s="267" t="s">
        <v>5141</v>
      </c>
      <c r="G1460" s="136" t="s">
        <v>5004</v>
      </c>
      <c r="H1460" s="285">
        <v>14500</v>
      </c>
      <c r="I1460" s="194">
        <v>0</v>
      </c>
      <c r="J1460" s="194">
        <v>0</v>
      </c>
      <c r="K1460" s="139" t="s">
        <v>5142</v>
      </c>
      <c r="L1460" s="136" t="s">
        <v>5143</v>
      </c>
      <c r="M1460" s="180"/>
    </row>
    <row r="1461" spans="1:13" s="273" customFormat="1" ht="23.25" customHeight="1">
      <c r="A1461" s="136">
        <v>141</v>
      </c>
      <c r="B1461" s="136"/>
      <c r="C1461" s="266" t="s">
        <v>5144</v>
      </c>
      <c r="D1461" s="136" t="s">
        <v>4989</v>
      </c>
      <c r="E1461" s="266" t="s">
        <v>5145</v>
      </c>
      <c r="F1461" s="267" t="s">
        <v>5146</v>
      </c>
      <c r="G1461" s="136" t="s">
        <v>1128</v>
      </c>
      <c r="H1461" s="285">
        <v>18052.968</v>
      </c>
      <c r="I1461" s="194">
        <v>0</v>
      </c>
      <c r="J1461" s="194">
        <v>0</v>
      </c>
      <c r="K1461" s="139" t="s">
        <v>4464</v>
      </c>
      <c r="L1461" s="136" t="s">
        <v>5147</v>
      </c>
      <c r="M1461" s="180"/>
    </row>
    <row r="1462" spans="1:13" s="273" customFormat="1" ht="23.25" customHeight="1">
      <c r="A1462" s="136">
        <v>142</v>
      </c>
      <c r="B1462" s="136"/>
      <c r="C1462" s="268" t="s">
        <v>5148</v>
      </c>
      <c r="D1462" s="136" t="s">
        <v>5030</v>
      </c>
      <c r="E1462" s="268" t="s">
        <v>5149</v>
      </c>
      <c r="F1462" s="267" t="s">
        <v>5150</v>
      </c>
      <c r="G1462" s="136" t="s">
        <v>5151</v>
      </c>
      <c r="H1462" s="285">
        <v>5200</v>
      </c>
      <c r="I1462" s="194">
        <v>0</v>
      </c>
      <c r="J1462" s="194">
        <v>0</v>
      </c>
      <c r="K1462" s="136" t="s">
        <v>5033</v>
      </c>
      <c r="L1462" s="136" t="s">
        <v>5152</v>
      </c>
      <c r="M1462" s="180"/>
    </row>
    <row r="1463" spans="1:13" s="273" customFormat="1" ht="23.25" customHeight="1">
      <c r="A1463" s="136">
        <v>143</v>
      </c>
      <c r="B1463" s="136"/>
      <c r="C1463" s="266" t="s">
        <v>5153</v>
      </c>
      <c r="D1463" s="16" t="s">
        <v>5041</v>
      </c>
      <c r="E1463" s="136" t="s">
        <v>5154</v>
      </c>
      <c r="F1463" s="16" t="s">
        <v>5155</v>
      </c>
      <c r="G1463" s="16" t="s">
        <v>5156</v>
      </c>
      <c r="H1463" s="285">
        <v>1400</v>
      </c>
      <c r="I1463" s="28">
        <v>0</v>
      </c>
      <c r="J1463" s="28">
        <v>0</v>
      </c>
      <c r="K1463" s="16" t="s">
        <v>2278</v>
      </c>
      <c r="L1463" s="16" t="s">
        <v>5157</v>
      </c>
      <c r="M1463" s="136"/>
    </row>
    <row r="1464" spans="1:13" s="273" customFormat="1" ht="23.25" customHeight="1">
      <c r="A1464" s="136">
        <v>144</v>
      </c>
      <c r="B1464" s="136"/>
      <c r="C1464" s="266" t="s">
        <v>5158</v>
      </c>
      <c r="D1464" s="16" t="s">
        <v>5082</v>
      </c>
      <c r="E1464" s="136" t="s">
        <v>5159</v>
      </c>
      <c r="F1464" s="16" t="s">
        <v>5160</v>
      </c>
      <c r="G1464" s="16" t="s">
        <v>5161</v>
      </c>
      <c r="H1464" s="285">
        <v>3200</v>
      </c>
      <c r="I1464" s="28">
        <v>0</v>
      </c>
      <c r="J1464" s="28">
        <v>0</v>
      </c>
      <c r="K1464" s="270">
        <v>43166</v>
      </c>
      <c r="L1464" s="16" t="s">
        <v>5162</v>
      </c>
      <c r="M1464" s="136"/>
    </row>
    <row r="1465" spans="1:13" s="273" customFormat="1" ht="23.25" customHeight="1">
      <c r="A1465" s="136">
        <v>145</v>
      </c>
      <c r="B1465" s="136"/>
      <c r="C1465" s="266" t="s">
        <v>5163</v>
      </c>
      <c r="D1465" s="16" t="s">
        <v>5082</v>
      </c>
      <c r="E1465" s="136" t="s">
        <v>5164</v>
      </c>
      <c r="F1465" s="16" t="s">
        <v>5165</v>
      </c>
      <c r="G1465" s="16" t="s">
        <v>1128</v>
      </c>
      <c r="H1465" s="285">
        <v>500</v>
      </c>
      <c r="I1465" s="28">
        <v>0</v>
      </c>
      <c r="J1465" s="28">
        <v>0</v>
      </c>
      <c r="K1465" s="16" t="s">
        <v>5065</v>
      </c>
      <c r="L1465" s="16" t="s">
        <v>5166</v>
      </c>
      <c r="M1465" s="136"/>
    </row>
    <row r="1466" spans="1:13" s="273" customFormat="1" ht="23.25" customHeight="1">
      <c r="A1466" s="136">
        <v>146</v>
      </c>
      <c r="B1466" s="136"/>
      <c r="C1466" s="266" t="s">
        <v>1184</v>
      </c>
      <c r="D1466" s="16" t="s">
        <v>5167</v>
      </c>
      <c r="E1466" s="136" t="s">
        <v>5168</v>
      </c>
      <c r="F1466" s="16" t="s">
        <v>5169</v>
      </c>
      <c r="G1466" s="16" t="s">
        <v>4392</v>
      </c>
      <c r="H1466" s="285">
        <v>950</v>
      </c>
      <c r="I1466" s="28">
        <v>0</v>
      </c>
      <c r="J1466" s="28">
        <v>0</v>
      </c>
      <c r="K1466" s="270">
        <v>43167</v>
      </c>
      <c r="L1466" s="16" t="s">
        <v>5170</v>
      </c>
      <c r="M1466" s="136"/>
    </row>
    <row r="1467" spans="1:13" s="273" customFormat="1" ht="23.25" customHeight="1">
      <c r="A1467" s="136">
        <v>147</v>
      </c>
      <c r="B1467" s="136"/>
      <c r="C1467" s="268" t="s">
        <v>5171</v>
      </c>
      <c r="D1467" s="16" t="s">
        <v>5172</v>
      </c>
      <c r="E1467" s="136" t="s">
        <v>5173</v>
      </c>
      <c r="F1467" s="267" t="s">
        <v>5174</v>
      </c>
      <c r="G1467" s="16" t="s">
        <v>4167</v>
      </c>
      <c r="H1467" s="285">
        <v>186000</v>
      </c>
      <c r="I1467" s="194">
        <v>0</v>
      </c>
      <c r="J1467" s="194">
        <v>0</v>
      </c>
      <c r="K1467" s="139">
        <v>43166</v>
      </c>
      <c r="L1467" s="16" t="s">
        <v>5175</v>
      </c>
      <c r="M1467" s="136"/>
    </row>
    <row r="1468" spans="1:13" s="273" customFormat="1" ht="23.25" customHeight="1">
      <c r="A1468" s="136">
        <v>148</v>
      </c>
      <c r="B1468" s="136"/>
      <c r="C1468" s="268" t="s">
        <v>5176</v>
      </c>
      <c r="D1468" s="16" t="s">
        <v>5041</v>
      </c>
      <c r="E1468" s="136" t="s">
        <v>5154</v>
      </c>
      <c r="F1468" s="267" t="s">
        <v>5177</v>
      </c>
      <c r="G1468" s="16" t="s">
        <v>5178</v>
      </c>
      <c r="H1468" s="285">
        <v>1600</v>
      </c>
      <c r="I1468" s="194">
        <v>0</v>
      </c>
      <c r="J1468" s="194">
        <v>0</v>
      </c>
      <c r="K1468" s="139" t="s">
        <v>2278</v>
      </c>
      <c r="L1468" s="16" t="s">
        <v>5179</v>
      </c>
      <c r="M1468" s="136"/>
    </row>
    <row r="1469" spans="1:13" s="273" customFormat="1" ht="23.25" customHeight="1">
      <c r="A1469" s="136">
        <v>149</v>
      </c>
      <c r="B1469" s="136"/>
      <c r="C1469" s="268" t="s">
        <v>5180</v>
      </c>
      <c r="D1469" s="16" t="s">
        <v>4996</v>
      </c>
      <c r="E1469" s="136" t="s">
        <v>5181</v>
      </c>
      <c r="F1469" s="267" t="s">
        <v>5182</v>
      </c>
      <c r="G1469" s="16" t="s">
        <v>5151</v>
      </c>
      <c r="H1469" s="285">
        <v>5200</v>
      </c>
      <c r="I1469" s="194">
        <v>0</v>
      </c>
      <c r="J1469" s="194">
        <v>0</v>
      </c>
      <c r="K1469" s="139" t="s">
        <v>5038</v>
      </c>
      <c r="L1469" s="16" t="s">
        <v>5183</v>
      </c>
      <c r="M1469" s="136"/>
    </row>
    <row r="1470" spans="1:13" s="273" customFormat="1" ht="23.25" customHeight="1">
      <c r="A1470" s="136">
        <v>150</v>
      </c>
      <c r="B1470" s="136"/>
      <c r="C1470" s="268" t="s">
        <v>5184</v>
      </c>
      <c r="D1470" s="16" t="s">
        <v>5018</v>
      </c>
      <c r="E1470" s="136" t="s">
        <v>5185</v>
      </c>
      <c r="F1470" s="267" t="s">
        <v>5186</v>
      </c>
      <c r="G1470" s="16" t="s">
        <v>5187</v>
      </c>
      <c r="H1470" s="285">
        <v>80000</v>
      </c>
      <c r="I1470" s="194">
        <v>0</v>
      </c>
      <c r="J1470" s="194">
        <v>0</v>
      </c>
      <c r="K1470" s="139">
        <v>43290</v>
      </c>
      <c r="L1470" s="16" t="s">
        <v>5188</v>
      </c>
      <c r="M1470" s="136"/>
    </row>
    <row r="1471" spans="1:13" s="273" customFormat="1" ht="23.25" customHeight="1">
      <c r="A1471" s="136">
        <v>151</v>
      </c>
      <c r="B1471" s="136"/>
      <c r="C1471" s="268" t="s">
        <v>5116</v>
      </c>
      <c r="D1471" s="16" t="s">
        <v>5189</v>
      </c>
      <c r="E1471" s="136" t="s">
        <v>5190</v>
      </c>
      <c r="F1471" s="267" t="s">
        <v>5191</v>
      </c>
      <c r="G1471" s="16" t="s">
        <v>1128</v>
      </c>
      <c r="H1471" s="285">
        <v>600</v>
      </c>
      <c r="I1471" s="194">
        <v>0</v>
      </c>
      <c r="J1471" s="194">
        <v>0</v>
      </c>
      <c r="K1471" s="139" t="s">
        <v>5065</v>
      </c>
      <c r="L1471" s="16" t="s">
        <v>5192</v>
      </c>
      <c r="M1471" s="136"/>
    </row>
    <row r="1472" spans="1:13" s="273" customFormat="1" ht="23.25" customHeight="1">
      <c r="A1472" s="136">
        <v>152</v>
      </c>
      <c r="B1472" s="136"/>
      <c r="C1472" s="268" t="s">
        <v>5193</v>
      </c>
      <c r="D1472" s="16" t="s">
        <v>5087</v>
      </c>
      <c r="E1472" s="136" t="s">
        <v>5194</v>
      </c>
      <c r="F1472" s="267" t="s">
        <v>5195</v>
      </c>
      <c r="G1472" s="16" t="s">
        <v>5151</v>
      </c>
      <c r="H1472" s="285">
        <v>3200</v>
      </c>
      <c r="I1472" s="194">
        <v>0</v>
      </c>
      <c r="J1472" s="194">
        <v>0</v>
      </c>
      <c r="K1472" s="139">
        <v>43136</v>
      </c>
      <c r="L1472" s="16" t="s">
        <v>5196</v>
      </c>
      <c r="M1472" s="136"/>
    </row>
    <row r="1473" spans="1:13" s="273" customFormat="1" ht="23.25" customHeight="1">
      <c r="A1473" s="136">
        <v>153</v>
      </c>
      <c r="B1473" s="136"/>
      <c r="C1473" s="268" t="s">
        <v>5197</v>
      </c>
      <c r="D1473" s="16" t="s">
        <v>5041</v>
      </c>
      <c r="E1473" s="136" t="s">
        <v>5198</v>
      </c>
      <c r="F1473" s="267" t="s">
        <v>5199</v>
      </c>
      <c r="G1473" s="16" t="s">
        <v>5187</v>
      </c>
      <c r="H1473" s="285">
        <v>70804</v>
      </c>
      <c r="I1473" s="194">
        <v>0</v>
      </c>
      <c r="J1473" s="194">
        <v>0</v>
      </c>
      <c r="K1473" s="139" t="s">
        <v>2278</v>
      </c>
      <c r="L1473" s="16" t="s">
        <v>5200</v>
      </c>
      <c r="M1473" s="136" t="s">
        <v>5201</v>
      </c>
    </row>
    <row r="1474" spans="1:13" s="273" customFormat="1" ht="23.25" customHeight="1">
      <c r="A1474" s="136">
        <v>154</v>
      </c>
      <c r="B1474" s="136"/>
      <c r="C1474" s="268" t="s">
        <v>5202</v>
      </c>
      <c r="D1474" s="16" t="s">
        <v>5041</v>
      </c>
      <c r="E1474" s="136" t="s">
        <v>5198</v>
      </c>
      <c r="F1474" s="267" t="s">
        <v>5199</v>
      </c>
      <c r="G1474" s="16" t="s">
        <v>5187</v>
      </c>
      <c r="H1474" s="285">
        <v>24837</v>
      </c>
      <c r="I1474" s="194">
        <v>0</v>
      </c>
      <c r="J1474" s="194">
        <v>0</v>
      </c>
      <c r="K1474" s="139" t="s">
        <v>2278</v>
      </c>
      <c r="L1474" s="16" t="s">
        <v>5200</v>
      </c>
      <c r="M1474" s="136" t="s">
        <v>5201</v>
      </c>
    </row>
    <row r="1475" spans="1:13" s="273" customFormat="1" ht="51">
      <c r="A1475" s="136">
        <v>155</v>
      </c>
      <c r="B1475" s="136"/>
      <c r="C1475" s="136" t="s">
        <v>5203</v>
      </c>
      <c r="D1475" s="136" t="s">
        <v>5204</v>
      </c>
      <c r="E1475" s="136" t="s">
        <v>5205</v>
      </c>
      <c r="F1475" s="136" t="s">
        <v>5206</v>
      </c>
      <c r="G1475" s="136" t="s">
        <v>1128</v>
      </c>
      <c r="H1475" s="285">
        <v>200</v>
      </c>
      <c r="I1475" s="194">
        <v>0</v>
      </c>
      <c r="J1475" s="194">
        <v>0</v>
      </c>
      <c r="K1475" s="136"/>
      <c r="L1475" s="136" t="s">
        <v>5207</v>
      </c>
      <c r="M1475" s="136"/>
    </row>
    <row r="1476" spans="1:13" s="273" customFormat="1" ht="51">
      <c r="A1476" s="136">
        <v>156</v>
      </c>
      <c r="B1476" s="136"/>
      <c r="C1476" s="136" t="s">
        <v>5208</v>
      </c>
      <c r="D1476" s="136" t="s">
        <v>5204</v>
      </c>
      <c r="E1476" s="136" t="s">
        <v>5205</v>
      </c>
      <c r="F1476" s="136" t="s">
        <v>5209</v>
      </c>
      <c r="G1476" s="136" t="s">
        <v>1128</v>
      </c>
      <c r="H1476" s="285">
        <v>2663</v>
      </c>
      <c r="I1476" s="194">
        <v>0</v>
      </c>
      <c r="J1476" s="194">
        <v>0</v>
      </c>
      <c r="K1476" s="136"/>
      <c r="L1476" s="136" t="s">
        <v>5210</v>
      </c>
      <c r="M1476" s="136"/>
    </row>
    <row r="1477" spans="1:13" s="273" customFormat="1" ht="51">
      <c r="A1477" s="136">
        <v>157</v>
      </c>
      <c r="B1477" s="136"/>
      <c r="C1477" s="136" t="s">
        <v>5211</v>
      </c>
      <c r="D1477" s="136" t="s">
        <v>4568</v>
      </c>
      <c r="E1477" s="136" t="s">
        <v>5212</v>
      </c>
      <c r="F1477" s="136" t="s">
        <v>5213</v>
      </c>
      <c r="G1477" s="136" t="s">
        <v>5151</v>
      </c>
      <c r="H1477" s="285">
        <v>7806</v>
      </c>
      <c r="I1477" s="194">
        <v>0</v>
      </c>
      <c r="J1477" s="194">
        <v>0</v>
      </c>
      <c r="K1477" s="136"/>
      <c r="L1477" s="136" t="s">
        <v>5214</v>
      </c>
      <c r="M1477" s="136"/>
    </row>
    <row r="1478" spans="1:13" s="273" customFormat="1" ht="51">
      <c r="A1478" s="136">
        <v>158</v>
      </c>
      <c r="B1478" s="136"/>
      <c r="C1478" s="136" t="s">
        <v>4533</v>
      </c>
      <c r="D1478" s="136" t="s">
        <v>4593</v>
      </c>
      <c r="E1478" s="136" t="s">
        <v>5215</v>
      </c>
      <c r="F1478" s="136" t="s">
        <v>5216</v>
      </c>
      <c r="G1478" s="136" t="s">
        <v>4656</v>
      </c>
      <c r="H1478" s="285">
        <v>40687970.041</v>
      </c>
      <c r="I1478" s="194">
        <v>0</v>
      </c>
      <c r="J1478" s="194">
        <v>0</v>
      </c>
      <c r="K1478" s="136"/>
      <c r="L1478" s="136" t="s">
        <v>5217</v>
      </c>
      <c r="M1478" s="136"/>
    </row>
    <row r="1479" spans="1:13" s="273" customFormat="1" ht="51">
      <c r="A1479" s="136">
        <v>159</v>
      </c>
      <c r="B1479" s="136"/>
      <c r="C1479" s="136" t="s">
        <v>5218</v>
      </c>
      <c r="D1479" s="136" t="s">
        <v>5219</v>
      </c>
      <c r="E1479" s="136" t="s">
        <v>5220</v>
      </c>
      <c r="F1479" s="136" t="s">
        <v>5221</v>
      </c>
      <c r="G1479" s="136" t="s">
        <v>4694</v>
      </c>
      <c r="H1479" s="285">
        <v>30000</v>
      </c>
      <c r="I1479" s="194">
        <v>0</v>
      </c>
      <c r="J1479" s="194">
        <v>0</v>
      </c>
      <c r="K1479" s="139">
        <v>43202</v>
      </c>
      <c r="L1479" s="136" t="s">
        <v>5222</v>
      </c>
      <c r="M1479" s="136"/>
    </row>
    <row r="1480" spans="1:13" s="273" customFormat="1" ht="63.75">
      <c r="A1480" s="136">
        <v>160</v>
      </c>
      <c r="B1480" s="136"/>
      <c r="C1480" s="136" t="s">
        <v>5223</v>
      </c>
      <c r="D1480" s="136" t="s">
        <v>4952</v>
      </c>
      <c r="E1480" s="136" t="s">
        <v>5224</v>
      </c>
      <c r="F1480" s="136" t="s">
        <v>5225</v>
      </c>
      <c r="G1480" s="136" t="s">
        <v>1128</v>
      </c>
      <c r="H1480" s="285">
        <v>200</v>
      </c>
      <c r="I1480" s="194">
        <v>0</v>
      </c>
      <c r="J1480" s="194">
        <v>0</v>
      </c>
      <c r="K1480" s="136" t="s">
        <v>5226</v>
      </c>
      <c r="L1480" s="136" t="s">
        <v>5227</v>
      </c>
      <c r="M1480" s="136"/>
    </row>
    <row r="1481" spans="1:13" s="273" customFormat="1" ht="38.25">
      <c r="A1481" s="136">
        <v>161</v>
      </c>
      <c r="B1481" s="136"/>
      <c r="C1481" s="136" t="s">
        <v>5228</v>
      </c>
      <c r="D1481" s="136" t="s">
        <v>4860</v>
      </c>
      <c r="E1481" s="136" t="s">
        <v>5229</v>
      </c>
      <c r="F1481" s="136" t="s">
        <v>5230</v>
      </c>
      <c r="G1481" s="136" t="s">
        <v>1128</v>
      </c>
      <c r="H1481" s="285">
        <v>200</v>
      </c>
      <c r="I1481" s="194">
        <v>0</v>
      </c>
      <c r="J1481" s="194">
        <v>0</v>
      </c>
      <c r="K1481" s="139">
        <v>43202</v>
      </c>
      <c r="L1481" s="136" t="s">
        <v>5231</v>
      </c>
      <c r="M1481" s="136"/>
    </row>
    <row r="1482" spans="1:13" s="273" customFormat="1" ht="51">
      <c r="A1482" s="136">
        <v>162</v>
      </c>
      <c r="B1482" s="136"/>
      <c r="C1482" s="136" t="s">
        <v>5232</v>
      </c>
      <c r="D1482" s="136" t="s">
        <v>4860</v>
      </c>
      <c r="E1482" s="136" t="s">
        <v>5233</v>
      </c>
      <c r="F1482" s="136" t="s">
        <v>5234</v>
      </c>
      <c r="G1482" s="136" t="s">
        <v>4656</v>
      </c>
      <c r="H1482" s="285">
        <v>24685.76</v>
      </c>
      <c r="I1482" s="194">
        <v>0</v>
      </c>
      <c r="J1482" s="194">
        <v>0</v>
      </c>
      <c r="K1482" s="139">
        <v>43385</v>
      </c>
      <c r="L1482" s="136" t="s">
        <v>5235</v>
      </c>
      <c r="M1482" s="136"/>
    </row>
    <row r="1483" spans="1:13" s="273" customFormat="1" ht="51">
      <c r="A1483" s="136">
        <v>163</v>
      </c>
      <c r="B1483" s="136"/>
      <c r="C1483" s="136" t="s">
        <v>5236</v>
      </c>
      <c r="D1483" s="136"/>
      <c r="E1483" s="136" t="s">
        <v>5237</v>
      </c>
      <c r="F1483" s="136" t="s">
        <v>5238</v>
      </c>
      <c r="G1483" s="136" t="s">
        <v>1128</v>
      </c>
      <c r="H1483" s="285">
        <v>1006</v>
      </c>
      <c r="I1483" s="194">
        <v>0</v>
      </c>
      <c r="J1483" s="194">
        <v>0</v>
      </c>
      <c r="K1483" s="136" t="s">
        <v>5239</v>
      </c>
      <c r="L1483" s="136" t="s">
        <v>5240</v>
      </c>
      <c r="M1483" s="136"/>
    </row>
    <row r="1484" spans="1:13" s="273" customFormat="1" ht="38.25">
      <c r="A1484" s="136">
        <v>164</v>
      </c>
      <c r="B1484" s="136"/>
      <c r="C1484" s="136" t="s">
        <v>5241</v>
      </c>
      <c r="D1484" s="136" t="s">
        <v>5204</v>
      </c>
      <c r="E1484" s="136" t="s">
        <v>5242</v>
      </c>
      <c r="F1484" s="136" t="s">
        <v>5243</v>
      </c>
      <c r="G1484" s="136" t="s">
        <v>4694</v>
      </c>
      <c r="H1484" s="285">
        <v>37681.105</v>
      </c>
      <c r="I1484" s="194">
        <v>0</v>
      </c>
      <c r="J1484" s="194">
        <v>0</v>
      </c>
      <c r="K1484" s="136" t="s">
        <v>5244</v>
      </c>
      <c r="L1484" s="136" t="s">
        <v>5245</v>
      </c>
      <c r="M1484" s="136"/>
    </row>
    <row r="1485" spans="1:13" s="273" customFormat="1" ht="38.25">
      <c r="A1485" s="136">
        <v>165</v>
      </c>
      <c r="B1485" s="136"/>
      <c r="C1485" s="136" t="s">
        <v>5246</v>
      </c>
      <c r="D1485" s="136" t="s">
        <v>4875</v>
      </c>
      <c r="E1485" s="136" t="s">
        <v>5247</v>
      </c>
      <c r="F1485" s="136" t="s">
        <v>5248</v>
      </c>
      <c r="G1485" s="136" t="s">
        <v>4689</v>
      </c>
      <c r="H1485" s="285">
        <v>11655</v>
      </c>
      <c r="I1485" s="194">
        <v>0</v>
      </c>
      <c r="J1485" s="194">
        <v>0</v>
      </c>
      <c r="K1485" s="139">
        <v>43556</v>
      </c>
      <c r="L1485" s="136" t="s">
        <v>5249</v>
      </c>
      <c r="M1485" s="136"/>
    </row>
    <row r="1486" spans="1:13" s="273" customFormat="1" ht="63.75">
      <c r="A1486" s="136">
        <v>166</v>
      </c>
      <c r="B1486" s="136"/>
      <c r="C1486" s="136" t="s">
        <v>5250</v>
      </c>
      <c r="D1486" s="136" t="s">
        <v>4593</v>
      </c>
      <c r="E1486" s="136" t="s">
        <v>5251</v>
      </c>
      <c r="F1486" s="136" t="s">
        <v>5252</v>
      </c>
      <c r="G1486" s="136" t="s">
        <v>1128</v>
      </c>
      <c r="H1486" s="285">
        <v>42245</v>
      </c>
      <c r="I1486" s="194">
        <v>0</v>
      </c>
      <c r="J1486" s="194">
        <v>0</v>
      </c>
      <c r="K1486" s="136" t="s">
        <v>5253</v>
      </c>
      <c r="L1486" s="136" t="s">
        <v>5254</v>
      </c>
      <c r="M1486" s="136"/>
    </row>
    <row r="1487" spans="1:13" s="273" customFormat="1" ht="51">
      <c r="A1487" s="136">
        <v>167</v>
      </c>
      <c r="B1487" s="136"/>
      <c r="C1487" s="136" t="s">
        <v>5255</v>
      </c>
      <c r="D1487" s="136" t="s">
        <v>4593</v>
      </c>
      <c r="E1487" s="136" t="s">
        <v>5256</v>
      </c>
      <c r="F1487" s="136" t="s">
        <v>5257</v>
      </c>
      <c r="G1487" s="136" t="s">
        <v>1128</v>
      </c>
      <c r="H1487" s="285">
        <v>60755</v>
      </c>
      <c r="I1487" s="194">
        <v>0</v>
      </c>
      <c r="J1487" s="194">
        <v>0</v>
      </c>
      <c r="K1487" s="136" t="s">
        <v>5258</v>
      </c>
      <c r="L1487" s="136" t="s">
        <v>5259</v>
      </c>
      <c r="M1487" s="136"/>
    </row>
    <row r="1488" spans="1:13" s="273" customFormat="1" ht="51">
      <c r="A1488" s="136">
        <v>168</v>
      </c>
      <c r="B1488" s="136"/>
      <c r="C1488" s="136" t="s">
        <v>5255</v>
      </c>
      <c r="D1488" s="136" t="s">
        <v>4593</v>
      </c>
      <c r="E1488" s="136" t="s">
        <v>5256</v>
      </c>
      <c r="F1488" s="136" t="s">
        <v>5260</v>
      </c>
      <c r="G1488" s="136" t="s">
        <v>4656</v>
      </c>
      <c r="H1488" s="285">
        <v>13510148.488</v>
      </c>
      <c r="I1488" s="194">
        <v>0</v>
      </c>
      <c r="J1488" s="194">
        <v>0</v>
      </c>
      <c r="K1488" s="136" t="s">
        <v>5258</v>
      </c>
      <c r="L1488" s="136" t="s">
        <v>5261</v>
      </c>
      <c r="M1488" s="136"/>
    </row>
    <row r="1489" spans="1:13" s="273" customFormat="1" ht="51">
      <c r="A1489" s="136">
        <v>169</v>
      </c>
      <c r="B1489" s="136"/>
      <c r="C1489" s="136" t="s">
        <v>5262</v>
      </c>
      <c r="D1489" s="136" t="s">
        <v>4593</v>
      </c>
      <c r="E1489" s="136" t="s">
        <v>5263</v>
      </c>
      <c r="F1489" s="136" t="s">
        <v>5264</v>
      </c>
      <c r="G1489" s="136" t="s">
        <v>1128</v>
      </c>
      <c r="H1489" s="285">
        <v>60729</v>
      </c>
      <c r="I1489" s="194">
        <v>0</v>
      </c>
      <c r="J1489" s="194">
        <v>0</v>
      </c>
      <c r="K1489" s="136" t="s">
        <v>5258</v>
      </c>
      <c r="L1489" s="136" t="s">
        <v>5265</v>
      </c>
      <c r="M1489" s="136"/>
    </row>
    <row r="1490" spans="1:13" s="273" customFormat="1" ht="51">
      <c r="A1490" s="136">
        <v>170</v>
      </c>
      <c r="B1490" s="136"/>
      <c r="C1490" s="136" t="s">
        <v>5262</v>
      </c>
      <c r="D1490" s="136" t="s">
        <v>4593</v>
      </c>
      <c r="E1490" s="136" t="s">
        <v>5263</v>
      </c>
      <c r="F1490" s="136" t="s">
        <v>5266</v>
      </c>
      <c r="G1490" s="136" t="s">
        <v>4656</v>
      </c>
      <c r="H1490" s="285">
        <v>13458272.792</v>
      </c>
      <c r="I1490" s="194">
        <v>0</v>
      </c>
      <c r="J1490" s="194">
        <v>0</v>
      </c>
      <c r="K1490" s="136" t="s">
        <v>5258</v>
      </c>
      <c r="L1490" s="136" t="s">
        <v>5267</v>
      </c>
      <c r="M1490" s="136"/>
    </row>
    <row r="1491" spans="1:13" s="273" customFormat="1" ht="38.25">
      <c r="A1491" s="136">
        <v>171</v>
      </c>
      <c r="B1491" s="136"/>
      <c r="C1491" s="136" t="s">
        <v>5268</v>
      </c>
      <c r="D1491" s="136" t="s">
        <v>5269</v>
      </c>
      <c r="E1491" s="136" t="s">
        <v>5270</v>
      </c>
      <c r="F1491" s="136" t="s">
        <v>5271</v>
      </c>
      <c r="G1491" s="136" t="s">
        <v>5272</v>
      </c>
      <c r="H1491" s="285">
        <v>13200</v>
      </c>
      <c r="I1491" s="194">
        <v>0</v>
      </c>
      <c r="J1491" s="194">
        <v>0</v>
      </c>
      <c r="K1491" s="139">
        <v>43802</v>
      </c>
      <c r="L1491" s="136" t="s">
        <v>5273</v>
      </c>
      <c r="M1491" s="136"/>
    </row>
    <row r="1492" spans="1:13" s="273" customFormat="1" ht="38.25">
      <c r="A1492" s="136">
        <v>172</v>
      </c>
      <c r="B1492" s="136"/>
      <c r="C1492" s="136" t="s">
        <v>4885</v>
      </c>
      <c r="D1492" s="136" t="s">
        <v>5274</v>
      </c>
      <c r="E1492" s="136" t="s">
        <v>5275</v>
      </c>
      <c r="F1492" s="136" t="s">
        <v>5276</v>
      </c>
      <c r="G1492" s="136" t="s">
        <v>1128</v>
      </c>
      <c r="H1492" s="285">
        <v>200</v>
      </c>
      <c r="I1492" s="194">
        <v>0</v>
      </c>
      <c r="J1492" s="194">
        <v>0</v>
      </c>
      <c r="K1492" s="136"/>
      <c r="L1492" s="136" t="s">
        <v>5277</v>
      </c>
      <c r="M1492" s="136"/>
    </row>
    <row r="1493" spans="1:13" s="273" customFormat="1" ht="38.25">
      <c r="A1493" s="136">
        <v>173</v>
      </c>
      <c r="B1493" s="136"/>
      <c r="C1493" s="136" t="s">
        <v>5278</v>
      </c>
      <c r="D1493" s="136" t="s">
        <v>5274</v>
      </c>
      <c r="E1493" s="136" t="s">
        <v>5279</v>
      </c>
      <c r="F1493" s="136" t="s">
        <v>5280</v>
      </c>
      <c r="G1493" s="136" t="s">
        <v>1128</v>
      </c>
      <c r="H1493" s="285">
        <v>200</v>
      </c>
      <c r="I1493" s="194">
        <v>0</v>
      </c>
      <c r="J1493" s="194">
        <v>0</v>
      </c>
      <c r="K1493" s="136"/>
      <c r="L1493" s="136" t="s">
        <v>5281</v>
      </c>
      <c r="M1493" s="136"/>
    </row>
    <row r="1494" spans="1:13" s="279" customFormat="1" ht="38.25">
      <c r="A1494" s="136">
        <v>174</v>
      </c>
      <c r="B1494" s="282"/>
      <c r="C1494" s="282" t="s">
        <v>5282</v>
      </c>
      <c r="D1494" s="282" t="s">
        <v>4583</v>
      </c>
      <c r="E1494" s="282" t="s">
        <v>5283</v>
      </c>
      <c r="F1494" s="282" t="s">
        <v>5284</v>
      </c>
      <c r="G1494" s="282" t="s">
        <v>5156</v>
      </c>
      <c r="H1494" s="285">
        <v>52400</v>
      </c>
      <c r="I1494" s="287">
        <v>0</v>
      </c>
      <c r="J1494" s="287">
        <v>0</v>
      </c>
      <c r="K1494" s="282" t="s">
        <v>5285</v>
      </c>
      <c r="L1494" s="136" t="s">
        <v>5286</v>
      </c>
      <c r="M1494" s="282"/>
    </row>
    <row r="1495" spans="1:13" s="279" customFormat="1" ht="51">
      <c r="A1495" s="136">
        <v>175</v>
      </c>
      <c r="B1495" s="282"/>
      <c r="C1495" s="282" t="s">
        <v>5287</v>
      </c>
      <c r="D1495" s="282" t="s">
        <v>4593</v>
      </c>
      <c r="E1495" s="282" t="s">
        <v>5288</v>
      </c>
      <c r="F1495" s="282" t="s">
        <v>5289</v>
      </c>
      <c r="G1495" s="282" t="s">
        <v>1128</v>
      </c>
      <c r="H1495" s="285">
        <v>48080</v>
      </c>
      <c r="I1495" s="287">
        <v>0</v>
      </c>
      <c r="J1495" s="287">
        <v>0</v>
      </c>
      <c r="K1495" s="283">
        <v>43742</v>
      </c>
      <c r="L1495" s="136" t="s">
        <v>5290</v>
      </c>
      <c r="M1495" s="282"/>
    </row>
    <row r="1496" spans="1:13" s="279" customFormat="1" ht="51">
      <c r="A1496" s="136">
        <v>176</v>
      </c>
      <c r="B1496" s="282"/>
      <c r="C1496" s="282" t="s">
        <v>4646</v>
      </c>
      <c r="D1496" s="282" t="s">
        <v>4593</v>
      </c>
      <c r="E1496" s="282" t="s">
        <v>5291</v>
      </c>
      <c r="F1496" s="282" t="s">
        <v>5292</v>
      </c>
      <c r="G1496" s="282" t="s">
        <v>4656</v>
      </c>
      <c r="H1496" s="285">
        <v>7237188.476</v>
      </c>
      <c r="I1496" s="287">
        <v>0</v>
      </c>
      <c r="J1496" s="287">
        <v>0</v>
      </c>
      <c r="K1496" s="282" t="s">
        <v>5293</v>
      </c>
      <c r="L1496" s="136" t="s">
        <v>5294</v>
      </c>
      <c r="M1496" s="282"/>
    </row>
    <row r="1497" spans="1:13" s="279" customFormat="1" ht="38.25">
      <c r="A1497" s="136">
        <v>177</v>
      </c>
      <c r="B1497" s="282"/>
      <c r="C1497" s="282" t="s">
        <v>5295</v>
      </c>
      <c r="D1497" s="282" t="s">
        <v>4932</v>
      </c>
      <c r="E1497" s="282" t="s">
        <v>5296</v>
      </c>
      <c r="F1497" s="282" t="s">
        <v>5297</v>
      </c>
      <c r="G1497" s="282" t="s">
        <v>4689</v>
      </c>
      <c r="H1497" s="285">
        <v>2200</v>
      </c>
      <c r="I1497" s="287">
        <v>0</v>
      </c>
      <c r="J1497" s="287">
        <v>0</v>
      </c>
      <c r="K1497" s="282"/>
      <c r="L1497" s="136" t="s">
        <v>5298</v>
      </c>
      <c r="M1497" s="282"/>
    </row>
    <row r="1498" spans="1:13" s="279" customFormat="1" ht="38.25">
      <c r="A1498" s="136">
        <v>178</v>
      </c>
      <c r="B1498" s="282"/>
      <c r="C1498" s="282" t="s">
        <v>5299</v>
      </c>
      <c r="D1498" s="282" t="s">
        <v>4831</v>
      </c>
      <c r="E1498" s="282" t="s">
        <v>5300</v>
      </c>
      <c r="F1498" s="282" t="s">
        <v>5301</v>
      </c>
      <c r="G1498" s="282" t="s">
        <v>5151</v>
      </c>
      <c r="H1498" s="285">
        <v>20200</v>
      </c>
      <c r="I1498" s="287">
        <v>0</v>
      </c>
      <c r="J1498" s="287">
        <v>0</v>
      </c>
      <c r="K1498" s="282"/>
      <c r="L1498" s="136" t="s">
        <v>5302</v>
      </c>
      <c r="M1498" s="282"/>
    </row>
    <row r="1499" spans="1:13" s="279" customFormat="1" ht="38.25">
      <c r="A1499" s="136">
        <v>179</v>
      </c>
      <c r="B1499" s="282"/>
      <c r="C1499" s="282" t="s">
        <v>5303</v>
      </c>
      <c r="D1499" s="282" t="s">
        <v>4831</v>
      </c>
      <c r="E1499" s="282" t="s">
        <v>5300</v>
      </c>
      <c r="F1499" s="282" t="s">
        <v>5304</v>
      </c>
      <c r="G1499" s="282" t="s">
        <v>4689</v>
      </c>
      <c r="H1499" s="285">
        <v>20000</v>
      </c>
      <c r="I1499" s="287">
        <v>0</v>
      </c>
      <c r="J1499" s="287">
        <v>0</v>
      </c>
      <c r="K1499" s="282"/>
      <c r="L1499" s="136" t="s">
        <v>5305</v>
      </c>
      <c r="M1499" s="282"/>
    </row>
    <row r="1500" spans="1:13" s="279" customFormat="1" ht="38.25">
      <c r="A1500" s="136">
        <v>180</v>
      </c>
      <c r="B1500" s="282"/>
      <c r="C1500" s="282" t="s">
        <v>5306</v>
      </c>
      <c r="D1500" s="282" t="s">
        <v>5219</v>
      </c>
      <c r="E1500" s="282" t="s">
        <v>5300</v>
      </c>
      <c r="F1500" s="282" t="s">
        <v>5307</v>
      </c>
      <c r="G1500" s="282" t="s">
        <v>5308</v>
      </c>
      <c r="H1500" s="285">
        <v>11030</v>
      </c>
      <c r="I1500" s="287">
        <v>0</v>
      </c>
      <c r="J1500" s="287">
        <v>0</v>
      </c>
      <c r="K1500" s="282"/>
      <c r="L1500" s="136" t="s">
        <v>5309</v>
      </c>
      <c r="M1500" s="282"/>
    </row>
    <row r="1501" spans="1:13" s="279" customFormat="1" ht="38.25">
      <c r="A1501" s="136">
        <v>181</v>
      </c>
      <c r="B1501" s="282"/>
      <c r="C1501" s="282" t="s">
        <v>5310</v>
      </c>
      <c r="D1501" s="282" t="s">
        <v>4831</v>
      </c>
      <c r="E1501" s="282" t="s">
        <v>5300</v>
      </c>
      <c r="F1501" s="282" t="s">
        <v>5311</v>
      </c>
      <c r="G1501" s="282" t="s">
        <v>4689</v>
      </c>
      <c r="H1501" s="285">
        <v>19995</v>
      </c>
      <c r="I1501" s="287">
        <v>0</v>
      </c>
      <c r="J1501" s="287">
        <v>0</v>
      </c>
      <c r="K1501" s="282"/>
      <c r="L1501" s="136" t="s">
        <v>5312</v>
      </c>
      <c r="M1501" s="282"/>
    </row>
    <row r="1502" spans="1:13" s="279" customFormat="1" ht="38.25">
      <c r="A1502" s="136">
        <v>182</v>
      </c>
      <c r="B1502" s="282"/>
      <c r="C1502" s="282" t="s">
        <v>5313</v>
      </c>
      <c r="D1502" s="282" t="s">
        <v>4831</v>
      </c>
      <c r="E1502" s="282" t="s">
        <v>5300</v>
      </c>
      <c r="F1502" s="282" t="s">
        <v>5314</v>
      </c>
      <c r="G1502" s="282" t="s">
        <v>4689</v>
      </c>
      <c r="H1502" s="285">
        <v>65000</v>
      </c>
      <c r="I1502" s="287">
        <v>0</v>
      </c>
      <c r="J1502" s="287">
        <v>0</v>
      </c>
      <c r="K1502" s="282"/>
      <c r="L1502" s="136" t="s">
        <v>5315</v>
      </c>
      <c r="M1502" s="282"/>
    </row>
    <row r="1503" spans="1:13" s="279" customFormat="1" ht="38.25">
      <c r="A1503" s="136">
        <v>183</v>
      </c>
      <c r="B1503" s="282"/>
      <c r="C1503" s="282" t="s">
        <v>5316</v>
      </c>
      <c r="D1503" s="282" t="s">
        <v>4831</v>
      </c>
      <c r="E1503" s="282" t="s">
        <v>5300</v>
      </c>
      <c r="F1503" s="282" t="s">
        <v>5317</v>
      </c>
      <c r="G1503" s="282" t="s">
        <v>4689</v>
      </c>
      <c r="H1503" s="285">
        <v>64000</v>
      </c>
      <c r="I1503" s="287">
        <v>0</v>
      </c>
      <c r="J1503" s="287">
        <v>0</v>
      </c>
      <c r="K1503" s="282"/>
      <c r="L1503" s="136" t="s">
        <v>5318</v>
      </c>
      <c r="M1503" s="282"/>
    </row>
    <row r="1504" spans="1:13" s="279" customFormat="1" ht="38.25">
      <c r="A1504" s="136">
        <v>184</v>
      </c>
      <c r="B1504" s="282"/>
      <c r="C1504" s="282" t="s">
        <v>5319</v>
      </c>
      <c r="D1504" s="282" t="s">
        <v>5320</v>
      </c>
      <c r="E1504" s="282" t="s">
        <v>5321</v>
      </c>
      <c r="F1504" s="282" t="s">
        <v>5322</v>
      </c>
      <c r="G1504" s="282" t="s">
        <v>5151</v>
      </c>
      <c r="H1504" s="285">
        <v>10200</v>
      </c>
      <c r="I1504" s="287">
        <v>0</v>
      </c>
      <c r="J1504" s="287">
        <v>0</v>
      </c>
      <c r="K1504" s="282"/>
      <c r="L1504" s="136" t="s">
        <v>5323</v>
      </c>
      <c r="M1504" s="282"/>
    </row>
    <row r="1505" spans="1:13" s="51" customFormat="1" ht="12.75">
      <c r="A1505" s="67"/>
      <c r="B1505" s="50"/>
      <c r="C1505" s="50"/>
      <c r="D1505" s="50"/>
      <c r="E1505" s="50"/>
      <c r="F1505" s="50"/>
      <c r="G1505" s="50"/>
      <c r="H1505" s="288"/>
      <c r="I1505" s="288"/>
      <c r="J1505" s="288"/>
      <c r="K1505" s="50"/>
      <c r="L1505" s="52"/>
      <c r="M1505" s="52"/>
    </row>
    <row r="1506" spans="1:13" s="51" customFormat="1" ht="12.75">
      <c r="A1506" s="67"/>
      <c r="B1506" s="50"/>
      <c r="C1506" s="50"/>
      <c r="D1506" s="50"/>
      <c r="E1506" s="50"/>
      <c r="F1506" s="50"/>
      <c r="G1506" s="50"/>
      <c r="H1506" s="288"/>
      <c r="I1506" s="288"/>
      <c r="J1506" s="288"/>
      <c r="K1506" s="50"/>
      <c r="L1506" s="52"/>
      <c r="M1506" s="52"/>
    </row>
    <row r="1507" spans="1:13" s="3" customFormat="1" ht="25.5">
      <c r="A1507" s="55">
        <v>7</v>
      </c>
      <c r="B1507" s="64" t="s">
        <v>25</v>
      </c>
      <c r="C1507" s="65"/>
      <c r="D1507" s="65"/>
      <c r="E1507" s="65"/>
      <c r="F1507" s="65"/>
      <c r="G1507" s="65"/>
      <c r="H1507" s="80">
        <f>+SUM(H1508:H1738)</f>
        <v>4078841</v>
      </c>
      <c r="I1507" s="80">
        <f>+SUM(I1508:I1738)</f>
        <v>0</v>
      </c>
      <c r="J1507" s="80">
        <f>+SUM(J1508:J1738)</f>
        <v>40857</v>
      </c>
      <c r="K1507" s="65"/>
      <c r="L1507" s="66"/>
      <c r="M1507" s="66"/>
    </row>
    <row r="1508" spans="1:13" s="402" customFormat="1" ht="54.75" customHeight="1">
      <c r="A1508" s="399">
        <v>1</v>
      </c>
      <c r="B1508" s="117"/>
      <c r="C1508" s="400" t="s">
        <v>826</v>
      </c>
      <c r="D1508" s="400" t="s">
        <v>827</v>
      </c>
      <c r="E1508" s="400" t="s">
        <v>828</v>
      </c>
      <c r="F1508" s="263" t="s">
        <v>829</v>
      </c>
      <c r="G1508" s="400" t="s">
        <v>830</v>
      </c>
      <c r="H1508" s="401">
        <v>5150</v>
      </c>
      <c r="I1508" s="117"/>
      <c r="J1508" s="117"/>
      <c r="K1508" s="117" t="s">
        <v>397</v>
      </c>
      <c r="L1508" s="263" t="s">
        <v>831</v>
      </c>
      <c r="M1508" s="117"/>
    </row>
    <row r="1509" spans="1:13" s="402" customFormat="1" ht="54.75" customHeight="1">
      <c r="A1509" s="399">
        <v>2</v>
      </c>
      <c r="B1509" s="117"/>
      <c r="C1509" s="400" t="s">
        <v>832</v>
      </c>
      <c r="D1509" s="400" t="s">
        <v>833</v>
      </c>
      <c r="E1509" s="400" t="s">
        <v>834</v>
      </c>
      <c r="F1509" s="263" t="s">
        <v>835</v>
      </c>
      <c r="G1509" s="400" t="s">
        <v>836</v>
      </c>
      <c r="H1509" s="401"/>
      <c r="I1509" s="117"/>
      <c r="J1509" s="117">
        <v>4500</v>
      </c>
      <c r="K1509" s="117" t="s">
        <v>397</v>
      </c>
      <c r="L1509" s="263" t="s">
        <v>837</v>
      </c>
      <c r="M1509" s="117"/>
    </row>
    <row r="1510" spans="1:13" s="402" customFormat="1" ht="54.75" customHeight="1">
      <c r="A1510" s="403">
        <v>3</v>
      </c>
      <c r="B1510" s="117"/>
      <c r="C1510" s="400" t="s">
        <v>838</v>
      </c>
      <c r="D1510" s="400" t="s">
        <v>833</v>
      </c>
      <c r="E1510" s="400" t="s">
        <v>839</v>
      </c>
      <c r="F1510" s="263" t="s">
        <v>840</v>
      </c>
      <c r="G1510" s="400" t="s">
        <v>841</v>
      </c>
      <c r="H1510" s="401">
        <v>5200</v>
      </c>
      <c r="I1510" s="117"/>
      <c r="J1510" s="117"/>
      <c r="K1510" s="404" t="s">
        <v>397</v>
      </c>
      <c r="L1510" s="405" t="s">
        <v>842</v>
      </c>
      <c r="M1510" s="117"/>
    </row>
    <row r="1511" spans="1:13" s="402" customFormat="1" ht="54.75" customHeight="1">
      <c r="A1511" s="406"/>
      <c r="B1511" s="117"/>
      <c r="C1511" s="400" t="s">
        <v>843</v>
      </c>
      <c r="D1511" s="400" t="s">
        <v>844</v>
      </c>
      <c r="E1511" s="400" t="s">
        <v>839</v>
      </c>
      <c r="F1511" s="263" t="s">
        <v>840</v>
      </c>
      <c r="G1511" s="400" t="s">
        <v>845</v>
      </c>
      <c r="H1511" s="401">
        <v>3700</v>
      </c>
      <c r="I1511" s="117"/>
      <c r="J1511" s="117"/>
      <c r="K1511" s="407"/>
      <c r="L1511" s="408"/>
      <c r="M1511" s="117"/>
    </row>
    <row r="1512" spans="1:13" s="402" customFormat="1" ht="54.75" customHeight="1">
      <c r="A1512" s="399">
        <v>4</v>
      </c>
      <c r="B1512" s="117"/>
      <c r="C1512" s="400" t="s">
        <v>846</v>
      </c>
      <c r="D1512" s="400" t="s">
        <v>847</v>
      </c>
      <c r="E1512" s="400" t="s">
        <v>848</v>
      </c>
      <c r="F1512" s="263" t="s">
        <v>849</v>
      </c>
      <c r="G1512" s="400" t="s">
        <v>850</v>
      </c>
      <c r="H1512" s="401">
        <v>4528</v>
      </c>
      <c r="I1512" s="117"/>
      <c r="J1512" s="117"/>
      <c r="K1512" s="117" t="s">
        <v>397</v>
      </c>
      <c r="L1512" s="263" t="s">
        <v>851</v>
      </c>
      <c r="M1512" s="117"/>
    </row>
    <row r="1513" spans="1:13" s="402" customFormat="1" ht="54.75" customHeight="1">
      <c r="A1513" s="399">
        <v>5</v>
      </c>
      <c r="B1513" s="117"/>
      <c r="C1513" s="409" t="s">
        <v>852</v>
      </c>
      <c r="D1513" s="400" t="s">
        <v>853</v>
      </c>
      <c r="E1513" s="410" t="s">
        <v>854</v>
      </c>
      <c r="F1513" s="411" t="s">
        <v>855</v>
      </c>
      <c r="G1513" s="400" t="s">
        <v>856</v>
      </c>
      <c r="H1513" s="401">
        <v>9500</v>
      </c>
      <c r="I1513" s="117"/>
      <c r="J1513" s="117"/>
      <c r="K1513" s="117" t="s">
        <v>857</v>
      </c>
      <c r="L1513" s="263" t="s">
        <v>858</v>
      </c>
      <c r="M1513" s="117"/>
    </row>
    <row r="1514" spans="1:13" s="402" customFormat="1" ht="54.75" customHeight="1">
      <c r="A1514" s="399">
        <v>6</v>
      </c>
      <c r="B1514" s="117"/>
      <c r="C1514" s="409" t="s">
        <v>859</v>
      </c>
      <c r="D1514" s="400" t="s">
        <v>860</v>
      </c>
      <c r="E1514" s="410" t="s">
        <v>861</v>
      </c>
      <c r="F1514" s="411" t="s">
        <v>862</v>
      </c>
      <c r="G1514" s="400" t="s">
        <v>856</v>
      </c>
      <c r="H1514" s="401">
        <v>9500</v>
      </c>
      <c r="I1514" s="117"/>
      <c r="J1514" s="117"/>
      <c r="K1514" s="117" t="s">
        <v>857</v>
      </c>
      <c r="L1514" s="263" t="s">
        <v>863</v>
      </c>
      <c r="M1514" s="117"/>
    </row>
    <row r="1515" spans="1:13" s="402" customFormat="1" ht="54.75" customHeight="1">
      <c r="A1515" s="399">
        <v>7</v>
      </c>
      <c r="B1515" s="117"/>
      <c r="C1515" s="409" t="s">
        <v>864</v>
      </c>
      <c r="D1515" s="400" t="s">
        <v>865</v>
      </c>
      <c r="E1515" s="410" t="s">
        <v>866</v>
      </c>
      <c r="F1515" s="411" t="s">
        <v>867</v>
      </c>
      <c r="G1515" s="400" t="s">
        <v>868</v>
      </c>
      <c r="H1515" s="401">
        <v>7500</v>
      </c>
      <c r="I1515" s="117"/>
      <c r="J1515" s="117"/>
      <c r="K1515" s="117" t="s">
        <v>869</v>
      </c>
      <c r="L1515" s="263" t="s">
        <v>870</v>
      </c>
      <c r="M1515" s="117"/>
    </row>
    <row r="1516" spans="1:13" s="402" customFormat="1" ht="54.75" customHeight="1">
      <c r="A1516" s="399">
        <v>8</v>
      </c>
      <c r="B1516" s="117"/>
      <c r="C1516" s="409" t="s">
        <v>871</v>
      </c>
      <c r="D1516" s="400" t="s">
        <v>872</v>
      </c>
      <c r="E1516" s="263" t="s">
        <v>873</v>
      </c>
      <c r="F1516" s="263" t="s">
        <v>874</v>
      </c>
      <c r="G1516" s="400" t="s">
        <v>875</v>
      </c>
      <c r="H1516" s="401">
        <f>400+400</f>
        <v>800</v>
      </c>
      <c r="I1516" s="117"/>
      <c r="J1516" s="117"/>
      <c r="K1516" s="117" t="s">
        <v>857</v>
      </c>
      <c r="L1516" s="263" t="s">
        <v>876</v>
      </c>
      <c r="M1516" s="117"/>
    </row>
    <row r="1517" spans="1:13" s="402" customFormat="1" ht="54.75" customHeight="1">
      <c r="A1517" s="399">
        <v>9</v>
      </c>
      <c r="B1517" s="117"/>
      <c r="C1517" s="409" t="s">
        <v>877</v>
      </c>
      <c r="D1517" s="400" t="s">
        <v>878</v>
      </c>
      <c r="E1517" s="410" t="s">
        <v>879</v>
      </c>
      <c r="F1517" s="411" t="s">
        <v>880</v>
      </c>
      <c r="G1517" s="400" t="s">
        <v>881</v>
      </c>
      <c r="H1517" s="401">
        <v>795</v>
      </c>
      <c r="I1517" s="117"/>
      <c r="J1517" s="117"/>
      <c r="K1517" s="117" t="s">
        <v>857</v>
      </c>
      <c r="L1517" s="263" t="s">
        <v>882</v>
      </c>
      <c r="M1517" s="117"/>
    </row>
    <row r="1518" spans="1:13" s="402" customFormat="1" ht="54.75" customHeight="1">
      <c r="A1518" s="399">
        <v>10</v>
      </c>
      <c r="B1518" s="117"/>
      <c r="C1518" s="412" t="s">
        <v>883</v>
      </c>
      <c r="D1518" s="400" t="s">
        <v>884</v>
      </c>
      <c r="E1518" s="410" t="s">
        <v>885</v>
      </c>
      <c r="F1518" s="410" t="s">
        <v>886</v>
      </c>
      <c r="G1518" s="400" t="s">
        <v>887</v>
      </c>
      <c r="H1518" s="401">
        <v>4580</v>
      </c>
      <c r="I1518" s="117"/>
      <c r="J1518" s="117"/>
      <c r="K1518" s="117" t="s">
        <v>857</v>
      </c>
      <c r="L1518" s="263" t="s">
        <v>888</v>
      </c>
      <c r="M1518" s="117"/>
    </row>
    <row r="1519" spans="1:13" s="402" customFormat="1" ht="54.75" customHeight="1">
      <c r="A1519" s="399">
        <v>11</v>
      </c>
      <c r="B1519" s="117"/>
      <c r="C1519" s="412" t="s">
        <v>889</v>
      </c>
      <c r="D1519" s="400" t="s">
        <v>890</v>
      </c>
      <c r="E1519" s="410" t="s">
        <v>891</v>
      </c>
      <c r="F1519" s="410" t="s">
        <v>892</v>
      </c>
      <c r="G1519" s="400" t="s">
        <v>893</v>
      </c>
      <c r="H1519" s="401">
        <v>4683</v>
      </c>
      <c r="I1519" s="117"/>
      <c r="J1519" s="117"/>
      <c r="K1519" s="117" t="s">
        <v>857</v>
      </c>
      <c r="L1519" s="263" t="s">
        <v>894</v>
      </c>
      <c r="M1519" s="117"/>
    </row>
    <row r="1520" spans="1:13" s="402" customFormat="1" ht="54.75" customHeight="1">
      <c r="A1520" s="399">
        <v>12</v>
      </c>
      <c r="B1520" s="117"/>
      <c r="C1520" s="412" t="s">
        <v>895</v>
      </c>
      <c r="D1520" s="400" t="s">
        <v>896</v>
      </c>
      <c r="E1520" s="410" t="s">
        <v>897</v>
      </c>
      <c r="F1520" s="410" t="s">
        <v>898</v>
      </c>
      <c r="G1520" s="400" t="s">
        <v>899</v>
      </c>
      <c r="H1520" s="401">
        <f>200+3000</f>
        <v>3200</v>
      </c>
      <c r="I1520" s="117"/>
      <c r="J1520" s="117"/>
      <c r="K1520" s="117" t="s">
        <v>857</v>
      </c>
      <c r="L1520" s="263" t="s">
        <v>900</v>
      </c>
      <c r="M1520" s="117"/>
    </row>
    <row r="1521" spans="1:13" s="402" customFormat="1" ht="54.75" customHeight="1">
      <c r="A1521" s="399">
        <v>13</v>
      </c>
      <c r="B1521" s="117"/>
      <c r="C1521" s="412" t="s">
        <v>901</v>
      </c>
      <c r="D1521" s="400" t="s">
        <v>896</v>
      </c>
      <c r="E1521" s="410" t="s">
        <v>897</v>
      </c>
      <c r="F1521" s="410" t="s">
        <v>902</v>
      </c>
      <c r="G1521" s="400" t="s">
        <v>899</v>
      </c>
      <c r="H1521" s="401">
        <f>200+3000</f>
        <v>3200</v>
      </c>
      <c r="I1521" s="117"/>
      <c r="J1521" s="117"/>
      <c r="K1521" s="117" t="s">
        <v>857</v>
      </c>
      <c r="L1521" s="263" t="s">
        <v>903</v>
      </c>
      <c r="M1521" s="117"/>
    </row>
    <row r="1522" spans="1:13" s="402" customFormat="1" ht="54.75" customHeight="1">
      <c r="A1522" s="399">
        <v>14</v>
      </c>
      <c r="B1522" s="117"/>
      <c r="C1522" s="412" t="s">
        <v>904</v>
      </c>
      <c r="D1522" s="400" t="s">
        <v>905</v>
      </c>
      <c r="E1522" s="410" t="s">
        <v>906</v>
      </c>
      <c r="F1522" s="410" t="s">
        <v>907</v>
      </c>
      <c r="G1522" s="400" t="s">
        <v>908</v>
      </c>
      <c r="H1522" s="401">
        <v>115400</v>
      </c>
      <c r="I1522" s="117"/>
      <c r="J1522" s="117"/>
      <c r="K1522" s="117" t="s">
        <v>857</v>
      </c>
      <c r="L1522" s="263" t="s">
        <v>909</v>
      </c>
      <c r="M1522" s="117"/>
    </row>
    <row r="1523" spans="1:13" s="402" customFormat="1" ht="54.75" customHeight="1">
      <c r="A1523" s="399">
        <v>15</v>
      </c>
      <c r="B1523" s="117"/>
      <c r="C1523" s="413" t="s">
        <v>910</v>
      </c>
      <c r="D1523" s="414" t="s">
        <v>911</v>
      </c>
      <c r="E1523" s="117" t="s">
        <v>912</v>
      </c>
      <c r="F1523" s="415" t="s">
        <v>913</v>
      </c>
      <c r="G1523" s="414" t="s">
        <v>914</v>
      </c>
      <c r="H1523" s="401">
        <v>4136</v>
      </c>
      <c r="I1523" s="117"/>
      <c r="J1523" s="117"/>
      <c r="K1523" s="117" t="s">
        <v>915</v>
      </c>
      <c r="L1523" s="416" t="s">
        <v>916</v>
      </c>
      <c r="M1523" s="117"/>
    </row>
    <row r="1524" spans="1:13" s="402" customFormat="1" ht="54.75" customHeight="1">
      <c r="A1524" s="399">
        <v>16</v>
      </c>
      <c r="B1524" s="117"/>
      <c r="C1524" s="417" t="s">
        <v>917</v>
      </c>
      <c r="D1524" s="414" t="s">
        <v>918</v>
      </c>
      <c r="E1524" s="418" t="s">
        <v>919</v>
      </c>
      <c r="F1524" s="419" t="s">
        <v>920</v>
      </c>
      <c r="G1524" s="414" t="s">
        <v>921</v>
      </c>
      <c r="H1524" s="401">
        <v>1990</v>
      </c>
      <c r="I1524" s="117"/>
      <c r="J1524" s="117"/>
      <c r="K1524" s="418" t="s">
        <v>915</v>
      </c>
      <c r="L1524" s="420" t="s">
        <v>922</v>
      </c>
      <c r="M1524" s="117"/>
    </row>
    <row r="1525" spans="1:13" s="402" customFormat="1" ht="54.75" customHeight="1">
      <c r="A1525" s="399">
        <v>17</v>
      </c>
      <c r="B1525" s="117"/>
      <c r="C1525" s="413" t="s">
        <v>923</v>
      </c>
      <c r="D1525" s="414" t="s">
        <v>924</v>
      </c>
      <c r="E1525" s="117" t="s">
        <v>925</v>
      </c>
      <c r="F1525" s="415" t="s">
        <v>926</v>
      </c>
      <c r="G1525" s="414" t="s">
        <v>927</v>
      </c>
      <c r="H1525" s="401">
        <f>140+1000</f>
        <v>1140</v>
      </c>
      <c r="I1525" s="117"/>
      <c r="J1525" s="117"/>
      <c r="K1525" s="117" t="s">
        <v>915</v>
      </c>
      <c r="L1525" s="416" t="s">
        <v>928</v>
      </c>
      <c r="M1525" s="117"/>
    </row>
    <row r="1526" spans="1:13" s="402" customFormat="1" ht="54.75" customHeight="1">
      <c r="A1526" s="421">
        <v>18</v>
      </c>
      <c r="B1526" s="117"/>
      <c r="C1526" s="413" t="s">
        <v>929</v>
      </c>
      <c r="D1526" s="414" t="s">
        <v>930</v>
      </c>
      <c r="E1526" s="422" t="s">
        <v>925</v>
      </c>
      <c r="F1526" s="423" t="s">
        <v>931</v>
      </c>
      <c r="G1526" s="414" t="s">
        <v>932</v>
      </c>
      <c r="H1526" s="401">
        <v>10900</v>
      </c>
      <c r="I1526" s="117"/>
      <c r="J1526" s="117"/>
      <c r="K1526" s="422" t="s">
        <v>915</v>
      </c>
      <c r="L1526" s="424" t="s">
        <v>933</v>
      </c>
      <c r="M1526" s="117"/>
    </row>
    <row r="1527" spans="1:13" s="402" customFormat="1" ht="54.75" customHeight="1">
      <c r="A1527" s="425">
        <v>19</v>
      </c>
      <c r="B1527" s="117"/>
      <c r="C1527" s="413" t="s">
        <v>934</v>
      </c>
      <c r="D1527" s="414" t="s">
        <v>930</v>
      </c>
      <c r="E1527" s="404" t="s">
        <v>935</v>
      </c>
      <c r="F1527" s="426" t="s">
        <v>936</v>
      </c>
      <c r="G1527" s="414" t="s">
        <v>937</v>
      </c>
      <c r="H1527" s="401">
        <v>6270</v>
      </c>
      <c r="I1527" s="117"/>
      <c r="J1527" s="117"/>
      <c r="K1527" s="404" t="s">
        <v>915</v>
      </c>
      <c r="L1527" s="427" t="s">
        <v>938</v>
      </c>
      <c r="M1527" s="117"/>
    </row>
    <row r="1528" spans="1:13" s="402" customFormat="1" ht="54.75" customHeight="1">
      <c r="A1528" s="428"/>
      <c r="B1528" s="117"/>
      <c r="C1528" s="429" t="s">
        <v>939</v>
      </c>
      <c r="D1528" s="414" t="s">
        <v>930</v>
      </c>
      <c r="E1528" s="407"/>
      <c r="F1528" s="430"/>
      <c r="G1528" s="414" t="s">
        <v>937</v>
      </c>
      <c r="H1528" s="401">
        <v>6270</v>
      </c>
      <c r="I1528" s="117"/>
      <c r="J1528" s="117"/>
      <c r="K1528" s="407"/>
      <c r="L1528" s="431"/>
      <c r="M1528" s="117"/>
    </row>
    <row r="1529" spans="1:13" s="402" customFormat="1" ht="54.75" customHeight="1">
      <c r="A1529" s="421"/>
      <c r="B1529" s="117"/>
      <c r="C1529" s="432" t="s">
        <v>940</v>
      </c>
      <c r="D1529" s="414" t="s">
        <v>941</v>
      </c>
      <c r="E1529" s="422" t="s">
        <v>942</v>
      </c>
      <c r="F1529" s="433" t="s">
        <v>943</v>
      </c>
      <c r="G1529" s="414" t="s">
        <v>944</v>
      </c>
      <c r="H1529" s="401">
        <v>351645</v>
      </c>
      <c r="I1529" s="117"/>
      <c r="J1529" s="117"/>
      <c r="K1529" s="434">
        <v>43099</v>
      </c>
      <c r="L1529" s="434" t="s">
        <v>945</v>
      </c>
      <c r="M1529" s="117"/>
    </row>
    <row r="1530" spans="1:13" s="402" customFormat="1" ht="54.75" customHeight="1">
      <c r="A1530" s="399">
        <v>21</v>
      </c>
      <c r="B1530" s="117"/>
      <c r="C1530" s="414" t="s">
        <v>946</v>
      </c>
      <c r="D1530" s="414" t="s">
        <v>827</v>
      </c>
      <c r="E1530" s="117" t="s">
        <v>947</v>
      </c>
      <c r="F1530" s="435" t="s">
        <v>948</v>
      </c>
      <c r="G1530" s="414" t="s">
        <v>949</v>
      </c>
      <c r="H1530" s="401">
        <v>6800</v>
      </c>
      <c r="I1530" s="117"/>
      <c r="J1530" s="117"/>
      <c r="K1530" s="117" t="s">
        <v>915</v>
      </c>
      <c r="L1530" s="435" t="s">
        <v>950</v>
      </c>
      <c r="M1530" s="117"/>
    </row>
    <row r="1531" spans="1:13" s="402" customFormat="1" ht="54.75" customHeight="1">
      <c r="A1531" s="399">
        <v>22</v>
      </c>
      <c r="B1531" s="422"/>
      <c r="C1531" s="436" t="s">
        <v>951</v>
      </c>
      <c r="D1531" s="436" t="s">
        <v>952</v>
      </c>
      <c r="E1531" s="436" t="s">
        <v>953</v>
      </c>
      <c r="F1531" s="437" t="s">
        <v>954</v>
      </c>
      <c r="G1531" s="436" t="s">
        <v>955</v>
      </c>
      <c r="H1531" s="438">
        <v>28491</v>
      </c>
      <c r="I1531" s="422"/>
      <c r="J1531" s="422"/>
      <c r="K1531" s="439">
        <v>42398</v>
      </c>
      <c r="L1531" s="437" t="s">
        <v>956</v>
      </c>
      <c r="M1531" s="117"/>
    </row>
    <row r="1532" spans="1:13" s="402" customFormat="1" ht="54.75" customHeight="1">
      <c r="A1532" s="399">
        <v>23</v>
      </c>
      <c r="B1532" s="422"/>
      <c r="C1532" s="436" t="s">
        <v>957</v>
      </c>
      <c r="D1532" s="436" t="s">
        <v>958</v>
      </c>
      <c r="E1532" s="436" t="s">
        <v>959</v>
      </c>
      <c r="F1532" s="437" t="s">
        <v>960</v>
      </c>
      <c r="G1532" s="436" t="s">
        <v>955</v>
      </c>
      <c r="H1532" s="438">
        <v>10140</v>
      </c>
      <c r="I1532" s="422"/>
      <c r="J1532" s="422"/>
      <c r="K1532" s="439" t="s">
        <v>961</v>
      </c>
      <c r="L1532" s="437" t="s">
        <v>962</v>
      </c>
      <c r="M1532" s="117"/>
    </row>
    <row r="1533" spans="1:13" s="402" customFormat="1" ht="54.75" customHeight="1">
      <c r="A1533" s="399">
        <v>27</v>
      </c>
      <c r="B1533" s="422"/>
      <c r="C1533" s="436" t="s">
        <v>963</v>
      </c>
      <c r="D1533" s="414" t="s">
        <v>827</v>
      </c>
      <c r="E1533" s="436" t="s">
        <v>964</v>
      </c>
      <c r="F1533" s="437" t="s">
        <v>965</v>
      </c>
      <c r="G1533" s="436" t="s">
        <v>966</v>
      </c>
      <c r="H1533" s="438">
        <v>3200</v>
      </c>
      <c r="I1533" s="422"/>
      <c r="J1533" s="422"/>
      <c r="K1533" s="439" t="s">
        <v>961</v>
      </c>
      <c r="L1533" s="437" t="s">
        <v>967</v>
      </c>
      <c r="M1533" s="117"/>
    </row>
    <row r="1534" spans="1:13" s="402" customFormat="1" ht="54.75" customHeight="1">
      <c r="A1534" s="399">
        <v>28</v>
      </c>
      <c r="B1534" s="422"/>
      <c r="C1534" s="436" t="s">
        <v>968</v>
      </c>
      <c r="D1534" s="436" t="s">
        <v>969</v>
      </c>
      <c r="E1534" s="436" t="s">
        <v>970</v>
      </c>
      <c r="F1534" s="437" t="s">
        <v>971</v>
      </c>
      <c r="G1534" s="436" t="s">
        <v>966</v>
      </c>
      <c r="H1534" s="438">
        <v>2177</v>
      </c>
      <c r="I1534" s="422"/>
      <c r="J1534" s="422"/>
      <c r="K1534" s="439" t="s">
        <v>972</v>
      </c>
      <c r="L1534" s="437" t="s">
        <v>973</v>
      </c>
      <c r="M1534" s="117"/>
    </row>
    <row r="1535" spans="1:13" s="402" customFormat="1" ht="54.75" customHeight="1">
      <c r="A1535" s="399">
        <v>29</v>
      </c>
      <c r="B1535" s="422"/>
      <c r="C1535" s="436" t="s">
        <v>974</v>
      </c>
      <c r="D1535" s="436" t="s">
        <v>952</v>
      </c>
      <c r="E1535" s="436" t="s">
        <v>975</v>
      </c>
      <c r="F1535" s="437" t="s">
        <v>976</v>
      </c>
      <c r="G1535" s="436" t="s">
        <v>977</v>
      </c>
      <c r="H1535" s="438">
        <v>8890</v>
      </c>
      <c r="I1535" s="422"/>
      <c r="J1535" s="422"/>
      <c r="K1535" s="439" t="s">
        <v>748</v>
      </c>
      <c r="L1535" s="437" t="s">
        <v>978</v>
      </c>
      <c r="M1535" s="117"/>
    </row>
    <row r="1536" spans="1:13" s="402" customFormat="1" ht="54.75" customHeight="1">
      <c r="A1536" s="399">
        <v>30</v>
      </c>
      <c r="B1536" s="422"/>
      <c r="C1536" s="436" t="s">
        <v>979</v>
      </c>
      <c r="D1536" s="436" t="s">
        <v>980</v>
      </c>
      <c r="E1536" s="436" t="s">
        <v>981</v>
      </c>
      <c r="F1536" s="437" t="s">
        <v>982</v>
      </c>
      <c r="G1536" s="436" t="s">
        <v>983</v>
      </c>
      <c r="H1536" s="438">
        <v>1857</v>
      </c>
      <c r="I1536" s="422"/>
      <c r="J1536" s="422"/>
      <c r="K1536" s="439" t="s">
        <v>869</v>
      </c>
      <c r="L1536" s="437" t="s">
        <v>984</v>
      </c>
      <c r="M1536" s="117"/>
    </row>
    <row r="1537" spans="1:13" s="402" customFormat="1" ht="54.75" customHeight="1">
      <c r="A1537" s="399">
        <v>31</v>
      </c>
      <c r="B1537" s="422"/>
      <c r="C1537" s="436" t="s">
        <v>985</v>
      </c>
      <c r="D1537" s="436" t="s">
        <v>986</v>
      </c>
      <c r="E1537" s="436" t="s">
        <v>987</v>
      </c>
      <c r="F1537" s="437" t="s">
        <v>988</v>
      </c>
      <c r="G1537" s="436" t="s">
        <v>989</v>
      </c>
      <c r="H1537" s="438">
        <v>14020</v>
      </c>
      <c r="I1537" s="422"/>
      <c r="J1537" s="422"/>
      <c r="K1537" s="439" t="s">
        <v>990</v>
      </c>
      <c r="L1537" s="437" t="s">
        <v>991</v>
      </c>
      <c r="M1537" s="117"/>
    </row>
    <row r="1538" spans="1:13" s="402" customFormat="1" ht="54.75" customHeight="1">
      <c r="A1538" s="399">
        <v>32</v>
      </c>
      <c r="B1538" s="422"/>
      <c r="C1538" s="436" t="s">
        <v>992</v>
      </c>
      <c r="D1538" s="436" t="s">
        <v>993</v>
      </c>
      <c r="E1538" s="436" t="s">
        <v>994</v>
      </c>
      <c r="F1538" s="437" t="s">
        <v>995</v>
      </c>
      <c r="G1538" s="436" t="s">
        <v>989</v>
      </c>
      <c r="H1538" s="438">
        <v>1200</v>
      </c>
      <c r="I1538" s="422"/>
      <c r="J1538" s="422"/>
      <c r="K1538" s="439" t="s">
        <v>869</v>
      </c>
      <c r="L1538" s="437" t="s">
        <v>996</v>
      </c>
      <c r="M1538" s="117"/>
    </row>
    <row r="1539" spans="1:13" s="402" customFormat="1" ht="54.75" customHeight="1">
      <c r="A1539" s="399">
        <v>33</v>
      </c>
      <c r="B1539" s="422"/>
      <c r="C1539" s="436" t="s">
        <v>997</v>
      </c>
      <c r="D1539" s="436" t="s">
        <v>998</v>
      </c>
      <c r="E1539" s="436" t="s">
        <v>999</v>
      </c>
      <c r="F1539" s="437" t="s">
        <v>1000</v>
      </c>
      <c r="G1539" s="436" t="s">
        <v>1001</v>
      </c>
      <c r="H1539" s="438">
        <v>1515</v>
      </c>
      <c r="I1539" s="422"/>
      <c r="J1539" s="422"/>
      <c r="K1539" s="439" t="s">
        <v>869</v>
      </c>
      <c r="L1539" s="437" t="s">
        <v>1002</v>
      </c>
      <c r="M1539" s="117"/>
    </row>
    <row r="1540" spans="1:13" s="402" customFormat="1" ht="54.75" customHeight="1">
      <c r="A1540" s="399">
        <v>34</v>
      </c>
      <c r="B1540" s="422"/>
      <c r="C1540" s="436" t="s">
        <v>1003</v>
      </c>
      <c r="D1540" s="436" t="s">
        <v>1004</v>
      </c>
      <c r="E1540" s="436" t="s">
        <v>1005</v>
      </c>
      <c r="F1540" s="437" t="s">
        <v>1006</v>
      </c>
      <c r="G1540" s="436" t="s">
        <v>1007</v>
      </c>
      <c r="H1540" s="438">
        <v>82820</v>
      </c>
      <c r="I1540" s="422"/>
      <c r="J1540" s="422"/>
      <c r="K1540" s="439" t="s">
        <v>869</v>
      </c>
      <c r="L1540" s="437" t="s">
        <v>1008</v>
      </c>
      <c r="M1540" s="117"/>
    </row>
    <row r="1541" spans="1:13" s="402" customFormat="1" ht="54.75" customHeight="1">
      <c r="A1541" s="399">
        <v>35</v>
      </c>
      <c r="B1541" s="422"/>
      <c r="C1541" s="436" t="s">
        <v>1009</v>
      </c>
      <c r="D1541" s="436" t="s">
        <v>1010</v>
      </c>
      <c r="E1541" s="436" t="s">
        <v>1011</v>
      </c>
      <c r="F1541" s="437" t="s">
        <v>1012</v>
      </c>
      <c r="G1541" s="436" t="s">
        <v>1013</v>
      </c>
      <c r="H1541" s="438">
        <v>5160</v>
      </c>
      <c r="I1541" s="422"/>
      <c r="J1541" s="422"/>
      <c r="K1541" s="439" t="s">
        <v>869</v>
      </c>
      <c r="L1541" s="437" t="s">
        <v>1014</v>
      </c>
      <c r="M1541" s="117"/>
    </row>
    <row r="1542" spans="1:13" s="402" customFormat="1" ht="54.75" customHeight="1">
      <c r="A1542" s="399">
        <v>38</v>
      </c>
      <c r="B1542" s="117"/>
      <c r="C1542" s="400" t="s">
        <v>1015</v>
      </c>
      <c r="D1542" s="400" t="s">
        <v>1016</v>
      </c>
      <c r="E1542" s="400" t="s">
        <v>1017</v>
      </c>
      <c r="F1542" s="263" t="s">
        <v>1018</v>
      </c>
      <c r="G1542" s="400" t="s">
        <v>1019</v>
      </c>
      <c r="H1542" s="401">
        <v>197527</v>
      </c>
      <c r="I1542" s="117"/>
      <c r="J1542" s="117"/>
      <c r="K1542" s="117" t="s">
        <v>1020</v>
      </c>
      <c r="L1542" s="263" t="s">
        <v>1021</v>
      </c>
      <c r="M1542" s="117"/>
    </row>
    <row r="1543" spans="1:13" s="402" customFormat="1" ht="54.75" customHeight="1">
      <c r="A1543" s="399">
        <v>39</v>
      </c>
      <c r="B1543" s="117"/>
      <c r="C1543" s="400" t="s">
        <v>1022</v>
      </c>
      <c r="D1543" s="400" t="s">
        <v>1023</v>
      </c>
      <c r="E1543" s="400" t="s">
        <v>1024</v>
      </c>
      <c r="F1543" s="263" t="s">
        <v>1025</v>
      </c>
      <c r="G1543" s="400" t="s">
        <v>1026</v>
      </c>
      <c r="H1543" s="401">
        <v>62400</v>
      </c>
      <c r="I1543" s="117"/>
      <c r="J1543" s="117"/>
      <c r="K1543" s="117" t="s">
        <v>1027</v>
      </c>
      <c r="L1543" s="263" t="s">
        <v>1028</v>
      </c>
      <c r="M1543" s="117"/>
    </row>
    <row r="1544" spans="1:13" s="402" customFormat="1" ht="54.75" customHeight="1">
      <c r="A1544" s="399">
        <v>40</v>
      </c>
      <c r="B1544" s="117"/>
      <c r="C1544" s="400" t="s">
        <v>1022</v>
      </c>
      <c r="D1544" s="400" t="s">
        <v>1023</v>
      </c>
      <c r="E1544" s="400" t="s">
        <v>1029</v>
      </c>
      <c r="F1544" s="263" t="s">
        <v>1030</v>
      </c>
      <c r="G1544" s="400" t="s">
        <v>1031</v>
      </c>
      <c r="H1544" s="401">
        <v>12676</v>
      </c>
      <c r="I1544" s="117"/>
      <c r="J1544" s="117"/>
      <c r="K1544" s="395">
        <v>42649</v>
      </c>
      <c r="L1544" s="263" t="s">
        <v>1032</v>
      </c>
      <c r="M1544" s="117"/>
    </row>
    <row r="1545" spans="1:13" s="402" customFormat="1" ht="54.75" customHeight="1">
      <c r="A1545" s="399">
        <v>41</v>
      </c>
      <c r="B1545" s="117"/>
      <c r="C1545" s="400" t="s">
        <v>1033</v>
      </c>
      <c r="D1545" s="400" t="s">
        <v>1034</v>
      </c>
      <c r="E1545" s="400" t="s">
        <v>1035</v>
      </c>
      <c r="F1545" s="263" t="s">
        <v>1036</v>
      </c>
      <c r="G1545" s="400" t="s">
        <v>1037</v>
      </c>
      <c r="H1545" s="401"/>
      <c r="I1545" s="117"/>
      <c r="J1545" s="117">
        <v>10329</v>
      </c>
      <c r="K1545" s="117" t="s">
        <v>1038</v>
      </c>
      <c r="L1545" s="263" t="s">
        <v>1039</v>
      </c>
      <c r="M1545" s="117"/>
    </row>
    <row r="1546" spans="1:13" s="402" customFormat="1" ht="54.75" customHeight="1">
      <c r="A1546" s="399">
        <v>42</v>
      </c>
      <c r="B1546" s="117"/>
      <c r="C1546" s="440" t="s">
        <v>1040</v>
      </c>
      <c r="D1546" s="440" t="s">
        <v>1041</v>
      </c>
      <c r="E1546" s="440" t="s">
        <v>1042</v>
      </c>
      <c r="F1546" s="441" t="s">
        <v>1043</v>
      </c>
      <c r="G1546" s="440" t="s">
        <v>1044</v>
      </c>
      <c r="H1546" s="401">
        <f>200+3000</f>
        <v>3200</v>
      </c>
      <c r="I1546" s="117"/>
      <c r="J1546" s="117"/>
      <c r="K1546" s="117" t="s">
        <v>1027</v>
      </c>
      <c r="L1546" s="441" t="s">
        <v>1045</v>
      </c>
      <c r="M1546" s="117"/>
    </row>
    <row r="1547" spans="1:13" s="402" customFormat="1" ht="54.75" customHeight="1">
      <c r="A1547" s="399">
        <v>43</v>
      </c>
      <c r="B1547" s="117"/>
      <c r="C1547" s="440" t="s">
        <v>1046</v>
      </c>
      <c r="D1547" s="440" t="s">
        <v>1047</v>
      </c>
      <c r="E1547" s="440" t="s">
        <v>1048</v>
      </c>
      <c r="F1547" s="441" t="s">
        <v>1049</v>
      </c>
      <c r="G1547" s="440" t="s">
        <v>1050</v>
      </c>
      <c r="H1547" s="401"/>
      <c r="I1547" s="117"/>
      <c r="J1547" s="117">
        <v>2500</v>
      </c>
      <c r="K1547" s="117" t="s">
        <v>1051</v>
      </c>
      <c r="L1547" s="441" t="s">
        <v>1052</v>
      </c>
      <c r="M1547" s="117"/>
    </row>
    <row r="1548" spans="1:13" s="402" customFormat="1" ht="54.75" customHeight="1">
      <c r="A1548" s="399">
        <v>44</v>
      </c>
      <c r="B1548" s="117"/>
      <c r="C1548" s="440" t="s">
        <v>1053</v>
      </c>
      <c r="D1548" s="440" t="s">
        <v>1054</v>
      </c>
      <c r="E1548" s="440" t="s">
        <v>1055</v>
      </c>
      <c r="F1548" s="441" t="s">
        <v>1056</v>
      </c>
      <c r="G1548" s="440" t="s">
        <v>1057</v>
      </c>
      <c r="H1548" s="401"/>
      <c r="I1548" s="117"/>
      <c r="J1548" s="117">
        <v>4400</v>
      </c>
      <c r="K1548" s="117" t="s">
        <v>1038</v>
      </c>
      <c r="L1548" s="441" t="s">
        <v>1058</v>
      </c>
      <c r="M1548" s="117"/>
    </row>
    <row r="1549" spans="1:13" s="402" customFormat="1" ht="54.75" customHeight="1">
      <c r="A1549" s="399">
        <v>45</v>
      </c>
      <c r="B1549" s="117"/>
      <c r="C1549" s="440" t="s">
        <v>1059</v>
      </c>
      <c r="D1549" s="440" t="s">
        <v>1060</v>
      </c>
      <c r="E1549" s="440" t="s">
        <v>1061</v>
      </c>
      <c r="F1549" s="441" t="s">
        <v>1062</v>
      </c>
      <c r="G1549" s="440" t="s">
        <v>1063</v>
      </c>
      <c r="H1549" s="401">
        <v>400</v>
      </c>
      <c r="I1549" s="117"/>
      <c r="J1549" s="117"/>
      <c r="K1549" s="117" t="s">
        <v>1064</v>
      </c>
      <c r="L1549" s="441" t="s">
        <v>1065</v>
      </c>
      <c r="M1549" s="117"/>
    </row>
    <row r="1550" spans="1:13" s="402" customFormat="1" ht="54.75" customHeight="1">
      <c r="A1550" s="399">
        <v>46</v>
      </c>
      <c r="B1550" s="117"/>
      <c r="C1550" s="440" t="s">
        <v>1066</v>
      </c>
      <c r="D1550" s="440" t="s">
        <v>1060</v>
      </c>
      <c r="E1550" s="440" t="s">
        <v>1061</v>
      </c>
      <c r="F1550" s="441" t="s">
        <v>1062</v>
      </c>
      <c r="G1550" s="440" t="s">
        <v>1067</v>
      </c>
      <c r="H1550" s="401">
        <v>5400</v>
      </c>
      <c r="I1550" s="117"/>
      <c r="J1550" s="117"/>
      <c r="K1550" s="117" t="s">
        <v>1064</v>
      </c>
      <c r="L1550" s="441" t="s">
        <v>1068</v>
      </c>
      <c r="M1550" s="117"/>
    </row>
    <row r="1551" spans="1:13" s="402" customFormat="1" ht="54.75" customHeight="1">
      <c r="A1551" s="399">
        <v>47</v>
      </c>
      <c r="B1551" s="117"/>
      <c r="C1551" s="440" t="s">
        <v>1069</v>
      </c>
      <c r="D1551" s="440" t="s">
        <v>1070</v>
      </c>
      <c r="E1551" s="440" t="s">
        <v>1071</v>
      </c>
      <c r="F1551" s="441" t="s">
        <v>1072</v>
      </c>
      <c r="G1551" s="440" t="s">
        <v>1073</v>
      </c>
      <c r="H1551" s="401">
        <v>2232</v>
      </c>
      <c r="I1551" s="117"/>
      <c r="J1551" s="117"/>
      <c r="K1551" s="117" t="s">
        <v>1051</v>
      </c>
      <c r="L1551" s="441" t="s">
        <v>1074</v>
      </c>
      <c r="M1551" s="117"/>
    </row>
    <row r="1552" spans="1:13" s="402" customFormat="1" ht="54.75" customHeight="1">
      <c r="A1552" s="399">
        <v>48</v>
      </c>
      <c r="B1552" s="117"/>
      <c r="C1552" s="442" t="s">
        <v>1075</v>
      </c>
      <c r="D1552" s="442" t="s">
        <v>1076</v>
      </c>
      <c r="E1552" s="442" t="s">
        <v>1077</v>
      </c>
      <c r="F1552" s="117" t="s">
        <v>1078</v>
      </c>
      <c r="G1552" s="442" t="s">
        <v>1079</v>
      </c>
      <c r="H1552" s="401">
        <v>49000</v>
      </c>
      <c r="I1552" s="117"/>
      <c r="J1552" s="117"/>
      <c r="K1552" s="395">
        <v>42558</v>
      </c>
      <c r="L1552" s="117" t="s">
        <v>1080</v>
      </c>
      <c r="M1552" s="117"/>
    </row>
    <row r="1553" spans="1:13" s="402" customFormat="1" ht="54.75" customHeight="1">
      <c r="A1553" s="399">
        <v>49</v>
      </c>
      <c r="B1553" s="117"/>
      <c r="C1553" s="442" t="s">
        <v>1081</v>
      </c>
      <c r="D1553" s="442" t="s">
        <v>1082</v>
      </c>
      <c r="E1553" s="442" t="s">
        <v>1083</v>
      </c>
      <c r="F1553" s="117" t="s">
        <v>1084</v>
      </c>
      <c r="G1553" s="442" t="s">
        <v>1085</v>
      </c>
      <c r="H1553" s="401">
        <v>8300</v>
      </c>
      <c r="I1553" s="117"/>
      <c r="J1553" s="117"/>
      <c r="K1553" s="395">
        <v>42376</v>
      </c>
      <c r="L1553" s="117" t="s">
        <v>1086</v>
      </c>
      <c r="M1553" s="117"/>
    </row>
    <row r="1554" spans="1:13" s="402" customFormat="1" ht="54.75" customHeight="1">
      <c r="A1554" s="399">
        <v>50</v>
      </c>
      <c r="B1554" s="185"/>
      <c r="C1554" s="185" t="s">
        <v>1087</v>
      </c>
      <c r="D1554" s="185" t="s">
        <v>1088</v>
      </c>
      <c r="E1554" s="442" t="s">
        <v>1089</v>
      </c>
      <c r="F1554" s="442" t="s">
        <v>1090</v>
      </c>
      <c r="G1554" s="442" t="s">
        <v>1091</v>
      </c>
      <c r="H1554" s="186">
        <v>131750</v>
      </c>
      <c r="I1554" s="185"/>
      <c r="J1554" s="185"/>
      <c r="K1554" s="443">
        <v>42576</v>
      </c>
      <c r="L1554" s="185" t="s">
        <v>1092</v>
      </c>
      <c r="M1554" s="185"/>
    </row>
    <row r="1555" spans="1:13" s="402" customFormat="1" ht="54.75" customHeight="1">
      <c r="A1555" s="399">
        <v>51</v>
      </c>
      <c r="B1555" s="185"/>
      <c r="C1555" s="185" t="s">
        <v>1093</v>
      </c>
      <c r="D1555" s="185" t="s">
        <v>1094</v>
      </c>
      <c r="E1555" s="442" t="s">
        <v>1095</v>
      </c>
      <c r="F1555" s="442" t="s">
        <v>1096</v>
      </c>
      <c r="G1555" s="442" t="s">
        <v>1097</v>
      </c>
      <c r="H1555" s="186">
        <v>5000</v>
      </c>
      <c r="I1555" s="185"/>
      <c r="J1555" s="185"/>
      <c r="K1555" s="443" t="s">
        <v>1098</v>
      </c>
      <c r="L1555" s="185" t="s">
        <v>1099</v>
      </c>
      <c r="M1555" s="185"/>
    </row>
    <row r="1556" spans="1:13" s="402" customFormat="1" ht="54.75" customHeight="1">
      <c r="A1556" s="399">
        <v>52</v>
      </c>
      <c r="B1556" s="185"/>
      <c r="C1556" s="185" t="s">
        <v>1100</v>
      </c>
      <c r="D1556" s="185" t="s">
        <v>1101</v>
      </c>
      <c r="E1556" s="442" t="s">
        <v>1102</v>
      </c>
      <c r="F1556" s="442" t="s">
        <v>1103</v>
      </c>
      <c r="G1556" s="442" t="s">
        <v>1104</v>
      </c>
      <c r="H1556" s="186">
        <v>5200</v>
      </c>
      <c r="I1556" s="185"/>
      <c r="J1556" s="185"/>
      <c r="K1556" s="443" t="s">
        <v>1105</v>
      </c>
      <c r="L1556" s="185" t="s">
        <v>1106</v>
      </c>
      <c r="M1556" s="185"/>
    </row>
    <row r="1557" spans="1:13" s="402" customFormat="1" ht="54.75" customHeight="1">
      <c r="A1557" s="399">
        <v>53</v>
      </c>
      <c r="B1557" s="185"/>
      <c r="C1557" s="185" t="s">
        <v>1107</v>
      </c>
      <c r="D1557" s="185" t="s">
        <v>1101</v>
      </c>
      <c r="E1557" s="442" t="s">
        <v>1102</v>
      </c>
      <c r="F1557" s="442" t="s">
        <v>1108</v>
      </c>
      <c r="G1557" s="442" t="s">
        <v>1109</v>
      </c>
      <c r="H1557" s="186">
        <v>5000</v>
      </c>
      <c r="I1557" s="185"/>
      <c r="J1557" s="185"/>
      <c r="K1557" s="443" t="s">
        <v>1105</v>
      </c>
      <c r="L1557" s="185" t="s">
        <v>1110</v>
      </c>
      <c r="M1557" s="185"/>
    </row>
    <row r="1558" spans="1:13" s="402" customFormat="1" ht="54.75" customHeight="1">
      <c r="A1558" s="399">
        <v>54</v>
      </c>
      <c r="B1558" s="185"/>
      <c r="C1558" s="185" t="s">
        <v>1111</v>
      </c>
      <c r="D1558" s="185" t="s">
        <v>1101</v>
      </c>
      <c r="E1558" s="442" t="s">
        <v>1102</v>
      </c>
      <c r="F1558" s="442" t="s">
        <v>1112</v>
      </c>
      <c r="G1558" s="442" t="s">
        <v>1113</v>
      </c>
      <c r="H1558" s="186">
        <v>3000</v>
      </c>
      <c r="I1558" s="185"/>
      <c r="J1558" s="185"/>
      <c r="K1558" s="443" t="s">
        <v>1114</v>
      </c>
      <c r="L1558" s="185" t="s">
        <v>1115</v>
      </c>
      <c r="M1558" s="185"/>
    </row>
    <row r="1559" spans="1:13" s="402" customFormat="1" ht="54.75" customHeight="1">
      <c r="A1559" s="418">
        <v>55</v>
      </c>
      <c r="B1559" s="185"/>
      <c r="C1559" s="185" t="s">
        <v>1116</v>
      </c>
      <c r="D1559" s="185" t="s">
        <v>1117</v>
      </c>
      <c r="E1559" s="442" t="s">
        <v>1118</v>
      </c>
      <c r="F1559" s="442" t="s">
        <v>1119</v>
      </c>
      <c r="G1559" s="442" t="s">
        <v>1120</v>
      </c>
      <c r="H1559" s="186">
        <v>0</v>
      </c>
      <c r="I1559" s="185"/>
      <c r="J1559" s="185">
        <v>8628</v>
      </c>
      <c r="K1559" s="443"/>
      <c r="L1559" s="185"/>
      <c r="M1559" s="185"/>
    </row>
    <row r="1560" spans="1:13" s="402" customFormat="1" ht="54.75" customHeight="1">
      <c r="A1560" s="399">
        <v>56</v>
      </c>
      <c r="B1560" s="185"/>
      <c r="C1560" s="185" t="s">
        <v>1116</v>
      </c>
      <c r="D1560" s="185" t="s">
        <v>1117</v>
      </c>
      <c r="E1560" s="442" t="s">
        <v>1121</v>
      </c>
      <c r="F1560" s="442" t="s">
        <v>1122</v>
      </c>
      <c r="G1560" s="442" t="s">
        <v>1123</v>
      </c>
      <c r="H1560" s="186">
        <v>0</v>
      </c>
      <c r="I1560" s="185"/>
      <c r="J1560" s="185">
        <v>10000</v>
      </c>
      <c r="K1560" s="443"/>
      <c r="L1560" s="185"/>
      <c r="M1560" s="185"/>
    </row>
    <row r="1561" spans="1:13" s="402" customFormat="1" ht="54.75" customHeight="1">
      <c r="A1561" s="399">
        <v>57</v>
      </c>
      <c r="B1561" s="117"/>
      <c r="C1561" s="400" t="s">
        <v>1124</v>
      </c>
      <c r="D1561" s="400" t="s">
        <v>1125</v>
      </c>
      <c r="E1561" s="444" t="s">
        <v>1126</v>
      </c>
      <c r="F1561" s="263" t="s">
        <v>1127</v>
      </c>
      <c r="G1561" s="400" t="s">
        <v>1128</v>
      </c>
      <c r="H1561" s="186">
        <v>400</v>
      </c>
      <c r="I1561" s="117"/>
      <c r="J1561" s="117"/>
      <c r="K1561" s="445">
        <v>42794</v>
      </c>
      <c r="L1561" s="446" t="s">
        <v>1129</v>
      </c>
      <c r="M1561" s="117"/>
    </row>
    <row r="1562" spans="1:13" s="447" customFormat="1" ht="54.75" customHeight="1">
      <c r="A1562" s="418">
        <v>58</v>
      </c>
      <c r="B1562" s="117"/>
      <c r="C1562" s="400" t="s">
        <v>1124</v>
      </c>
      <c r="D1562" s="400" t="s">
        <v>1125</v>
      </c>
      <c r="E1562" s="444" t="s">
        <v>1130</v>
      </c>
      <c r="F1562" s="263" t="s">
        <v>1131</v>
      </c>
      <c r="G1562" s="400" t="s">
        <v>1128</v>
      </c>
      <c r="H1562" s="186">
        <v>800</v>
      </c>
      <c r="I1562" s="117"/>
      <c r="J1562" s="117"/>
      <c r="K1562" s="445">
        <v>42794</v>
      </c>
      <c r="L1562" s="446" t="s">
        <v>1132</v>
      </c>
      <c r="M1562" s="117"/>
    </row>
    <row r="1563" spans="1:13" s="447" customFormat="1" ht="54.75" customHeight="1">
      <c r="A1563" s="399">
        <v>59</v>
      </c>
      <c r="B1563" s="117"/>
      <c r="C1563" s="400" t="s">
        <v>1124</v>
      </c>
      <c r="D1563" s="400" t="s">
        <v>1125</v>
      </c>
      <c r="E1563" s="444" t="s">
        <v>1133</v>
      </c>
      <c r="F1563" s="263" t="s">
        <v>1134</v>
      </c>
      <c r="G1563" s="400" t="s">
        <v>1135</v>
      </c>
      <c r="H1563" s="186">
        <v>5240</v>
      </c>
      <c r="I1563" s="117"/>
      <c r="J1563" s="117"/>
      <c r="K1563" s="445">
        <v>42794</v>
      </c>
      <c r="L1563" s="446" t="s">
        <v>1136</v>
      </c>
      <c r="M1563" s="117"/>
    </row>
    <row r="1564" spans="1:13" s="447" customFormat="1" ht="54.75" customHeight="1">
      <c r="A1564" s="399">
        <v>60</v>
      </c>
      <c r="B1564" s="117"/>
      <c r="C1564" s="400" t="s">
        <v>1137</v>
      </c>
      <c r="D1564" s="400" t="s">
        <v>1138</v>
      </c>
      <c r="E1564" s="444" t="s">
        <v>1139</v>
      </c>
      <c r="F1564" s="263" t="s">
        <v>1140</v>
      </c>
      <c r="G1564" s="400" t="s">
        <v>1141</v>
      </c>
      <c r="H1564" s="186">
        <v>13100</v>
      </c>
      <c r="I1564" s="117"/>
      <c r="J1564" s="117"/>
      <c r="K1564" s="445">
        <v>42912</v>
      </c>
      <c r="L1564" s="446" t="s">
        <v>1142</v>
      </c>
      <c r="M1564" s="117"/>
    </row>
    <row r="1565" spans="1:13" s="447" customFormat="1" ht="54.75" customHeight="1">
      <c r="A1565" s="418">
        <v>61</v>
      </c>
      <c r="B1565" s="117"/>
      <c r="C1565" s="400" t="s">
        <v>1143</v>
      </c>
      <c r="D1565" s="400" t="s">
        <v>1144</v>
      </c>
      <c r="E1565" s="444" t="s">
        <v>1145</v>
      </c>
      <c r="F1565" s="263" t="s">
        <v>1146</v>
      </c>
      <c r="G1565" s="400" t="s">
        <v>1147</v>
      </c>
      <c r="H1565" s="186">
        <v>5200</v>
      </c>
      <c r="I1565" s="117"/>
      <c r="J1565" s="117"/>
      <c r="K1565" s="445">
        <v>42912</v>
      </c>
      <c r="L1565" s="446" t="s">
        <v>1148</v>
      </c>
      <c r="M1565" s="117"/>
    </row>
    <row r="1566" spans="1:13" s="447" customFormat="1" ht="54.75" customHeight="1">
      <c r="A1566" s="399">
        <v>62</v>
      </c>
      <c r="B1566" s="117"/>
      <c r="C1566" s="400" t="s">
        <v>1149</v>
      </c>
      <c r="D1566" s="400" t="s">
        <v>1150</v>
      </c>
      <c r="E1566" s="444" t="s">
        <v>1151</v>
      </c>
      <c r="F1566" s="263" t="s">
        <v>1152</v>
      </c>
      <c r="G1566" s="400" t="s">
        <v>1153</v>
      </c>
      <c r="H1566" s="186">
        <v>5260</v>
      </c>
      <c r="I1566" s="117"/>
      <c r="J1566" s="117"/>
      <c r="K1566" s="445">
        <v>42912</v>
      </c>
      <c r="L1566" s="446" t="s">
        <v>1154</v>
      </c>
      <c r="M1566" s="117"/>
    </row>
    <row r="1567" spans="1:13" s="447" customFormat="1" ht="54.75" customHeight="1">
      <c r="A1567" s="399">
        <v>63</v>
      </c>
      <c r="B1567" s="117"/>
      <c r="C1567" s="400" t="s">
        <v>1155</v>
      </c>
      <c r="D1567" s="400" t="s">
        <v>1156</v>
      </c>
      <c r="E1567" s="444" t="s">
        <v>1157</v>
      </c>
      <c r="F1567" s="263" t="s">
        <v>1158</v>
      </c>
      <c r="G1567" s="400" t="s">
        <v>1159</v>
      </c>
      <c r="H1567" s="186">
        <v>8200</v>
      </c>
      <c r="I1567" s="117"/>
      <c r="J1567" s="117"/>
      <c r="K1567" s="445">
        <v>42908</v>
      </c>
      <c r="L1567" s="446" t="s">
        <v>1160</v>
      </c>
      <c r="M1567" s="117"/>
    </row>
    <row r="1568" spans="1:13" s="447" customFormat="1" ht="54.75" customHeight="1">
      <c r="A1568" s="418">
        <v>64</v>
      </c>
      <c r="B1568" s="117"/>
      <c r="C1568" s="448" t="s">
        <v>1161</v>
      </c>
      <c r="D1568" s="400" t="s">
        <v>1156</v>
      </c>
      <c r="E1568" s="444" t="s">
        <v>1157</v>
      </c>
      <c r="F1568" s="263" t="s">
        <v>1162</v>
      </c>
      <c r="G1568" s="400" t="s">
        <v>1159</v>
      </c>
      <c r="H1568" s="186">
        <v>3200</v>
      </c>
      <c r="I1568" s="117"/>
      <c r="J1568" s="117"/>
      <c r="K1568" s="445">
        <v>42908</v>
      </c>
      <c r="L1568" s="446" t="s">
        <v>1163</v>
      </c>
      <c r="M1568" s="117"/>
    </row>
    <row r="1569" spans="1:13" s="447" customFormat="1" ht="54.75" customHeight="1">
      <c r="A1569" s="399">
        <v>65</v>
      </c>
      <c r="B1569" s="117"/>
      <c r="C1569" s="400" t="s">
        <v>1164</v>
      </c>
      <c r="D1569" s="400" t="s">
        <v>1156</v>
      </c>
      <c r="E1569" s="444" t="s">
        <v>1157</v>
      </c>
      <c r="F1569" s="263" t="s">
        <v>1165</v>
      </c>
      <c r="G1569" s="400" t="s">
        <v>1159</v>
      </c>
      <c r="H1569" s="186">
        <v>2750</v>
      </c>
      <c r="I1569" s="117"/>
      <c r="J1569" s="117"/>
      <c r="K1569" s="445">
        <v>42908</v>
      </c>
      <c r="L1569" s="446" t="s">
        <v>1166</v>
      </c>
      <c r="M1569" s="117"/>
    </row>
    <row r="1570" spans="1:13" s="447" customFormat="1" ht="54.75" customHeight="1">
      <c r="A1570" s="399">
        <v>66</v>
      </c>
      <c r="B1570" s="117"/>
      <c r="C1570" s="400" t="s">
        <v>1167</v>
      </c>
      <c r="D1570" s="400" t="s">
        <v>1156</v>
      </c>
      <c r="E1570" s="444" t="s">
        <v>1157</v>
      </c>
      <c r="F1570" s="263" t="s">
        <v>1168</v>
      </c>
      <c r="G1570" s="400" t="s">
        <v>1159</v>
      </c>
      <c r="H1570" s="186">
        <v>3200</v>
      </c>
      <c r="I1570" s="117"/>
      <c r="J1570" s="117"/>
      <c r="K1570" s="445">
        <f>K1567</f>
        <v>42908</v>
      </c>
      <c r="L1570" s="446" t="s">
        <v>1169</v>
      </c>
      <c r="M1570" s="117"/>
    </row>
    <row r="1571" spans="1:13" s="402" customFormat="1" ht="54.75" customHeight="1">
      <c r="A1571" s="418">
        <v>67</v>
      </c>
      <c r="B1571" s="449"/>
      <c r="C1571" s="400" t="s">
        <v>1170</v>
      </c>
      <c r="D1571" s="400" t="s">
        <v>1171</v>
      </c>
      <c r="E1571" s="400" t="s">
        <v>1172</v>
      </c>
      <c r="F1571" s="263" t="s">
        <v>1173</v>
      </c>
      <c r="G1571" s="400" t="s">
        <v>1174</v>
      </c>
      <c r="H1571" s="401">
        <v>23590</v>
      </c>
      <c r="I1571" s="117"/>
      <c r="J1571" s="117"/>
      <c r="K1571" s="117" t="s">
        <v>1175</v>
      </c>
      <c r="L1571" s="432" t="s">
        <v>1176</v>
      </c>
      <c r="M1571" s="185"/>
    </row>
    <row r="1572" spans="1:13" ht="54.75" customHeight="1">
      <c r="A1572" s="399">
        <v>68</v>
      </c>
      <c r="B1572" s="53"/>
      <c r="C1572" s="18" t="s">
        <v>1177</v>
      </c>
      <c r="D1572" s="18" t="s">
        <v>1178</v>
      </c>
      <c r="E1572" s="18" t="s">
        <v>1179</v>
      </c>
      <c r="F1572" s="19" t="s">
        <v>1180</v>
      </c>
      <c r="G1572" s="18" t="s">
        <v>1181</v>
      </c>
      <c r="H1572" s="450">
        <v>5000</v>
      </c>
      <c r="I1572" s="4"/>
      <c r="J1572" s="4"/>
      <c r="K1572" s="4" t="s">
        <v>1182</v>
      </c>
      <c r="L1572" s="451" t="s">
        <v>1183</v>
      </c>
      <c r="M1572" s="2"/>
    </row>
    <row r="1573" spans="1:13" ht="54.75" customHeight="1">
      <c r="A1573" s="399">
        <v>69</v>
      </c>
      <c r="B1573" s="53"/>
      <c r="C1573" s="18" t="s">
        <v>1184</v>
      </c>
      <c r="D1573" s="18" t="s">
        <v>1185</v>
      </c>
      <c r="E1573" s="18" t="s">
        <v>1186</v>
      </c>
      <c r="F1573" s="19" t="s">
        <v>1187</v>
      </c>
      <c r="G1573" s="18" t="s">
        <v>1188</v>
      </c>
      <c r="H1573" s="450">
        <v>5200</v>
      </c>
      <c r="I1573" s="4"/>
      <c r="J1573" s="4"/>
      <c r="K1573" s="4" t="s">
        <v>1189</v>
      </c>
      <c r="L1573" s="451" t="s">
        <v>1190</v>
      </c>
      <c r="M1573" s="2"/>
    </row>
    <row r="1574" spans="1:13" ht="54.75" customHeight="1">
      <c r="A1574" s="418">
        <v>70</v>
      </c>
      <c r="B1574" s="53"/>
      <c r="C1574" s="413" t="s">
        <v>1191</v>
      </c>
      <c r="D1574" s="269" t="s">
        <v>844</v>
      </c>
      <c r="E1574" s="4" t="s">
        <v>1192</v>
      </c>
      <c r="F1574" s="415" t="s">
        <v>1193</v>
      </c>
      <c r="G1574" s="269" t="s">
        <v>1194</v>
      </c>
      <c r="H1574" s="450">
        <v>4885</v>
      </c>
      <c r="I1574" s="4"/>
      <c r="J1574" s="4"/>
      <c r="K1574" s="4" t="s">
        <v>1195</v>
      </c>
      <c r="L1574" s="452" t="s">
        <v>1196</v>
      </c>
      <c r="M1574" s="2"/>
    </row>
    <row r="1575" spans="1:13" ht="54.75" customHeight="1">
      <c r="A1575" s="399">
        <v>71</v>
      </c>
      <c r="B1575" s="53"/>
      <c r="C1575" s="413" t="s">
        <v>1197</v>
      </c>
      <c r="D1575" s="269" t="s">
        <v>1185</v>
      </c>
      <c r="E1575" s="4" t="s">
        <v>1198</v>
      </c>
      <c r="F1575" s="415" t="s">
        <v>1199</v>
      </c>
      <c r="G1575" s="269" t="s">
        <v>1200</v>
      </c>
      <c r="H1575" s="450">
        <v>875</v>
      </c>
      <c r="I1575" s="4"/>
      <c r="J1575" s="4"/>
      <c r="K1575" s="4" t="s">
        <v>1201</v>
      </c>
      <c r="L1575" s="453" t="s">
        <v>1202</v>
      </c>
      <c r="M1575" s="2"/>
    </row>
    <row r="1576" spans="1:13" ht="54.75" customHeight="1">
      <c r="A1576" s="403">
        <v>72</v>
      </c>
      <c r="B1576" s="53"/>
      <c r="C1576" s="18" t="s">
        <v>1203</v>
      </c>
      <c r="D1576" s="18" t="s">
        <v>1204</v>
      </c>
      <c r="E1576" s="454" t="s">
        <v>1205</v>
      </c>
      <c r="F1576" s="454" t="s">
        <v>1206</v>
      </c>
      <c r="G1576" s="18" t="s">
        <v>1207</v>
      </c>
      <c r="H1576" s="450">
        <v>3125</v>
      </c>
      <c r="I1576" s="4"/>
      <c r="J1576" s="4"/>
      <c r="K1576" s="455" t="s">
        <v>1208</v>
      </c>
      <c r="L1576" s="456" t="s">
        <v>1209</v>
      </c>
      <c r="M1576" s="2"/>
    </row>
    <row r="1577" spans="1:13" ht="54.75" customHeight="1">
      <c r="A1577" s="406"/>
      <c r="B1577" s="53"/>
      <c r="C1577" s="18" t="s">
        <v>697</v>
      </c>
      <c r="D1577" s="18" t="s">
        <v>1204</v>
      </c>
      <c r="E1577" s="457"/>
      <c r="F1577" s="457"/>
      <c r="G1577" s="18" t="s">
        <v>1210</v>
      </c>
      <c r="H1577" s="450">
        <v>1093</v>
      </c>
      <c r="I1577" s="4"/>
      <c r="J1577" s="4"/>
      <c r="K1577" s="458"/>
      <c r="L1577" s="459"/>
      <c r="M1577" s="2"/>
    </row>
    <row r="1578" spans="1:13" s="402" customFormat="1" ht="54.75" customHeight="1">
      <c r="A1578" s="399">
        <v>73</v>
      </c>
      <c r="B1578" s="422"/>
      <c r="C1578" s="400" t="s">
        <v>1211</v>
      </c>
      <c r="D1578" s="400" t="s">
        <v>1212</v>
      </c>
      <c r="E1578" s="19" t="s">
        <v>1213</v>
      </c>
      <c r="F1578" s="19" t="s">
        <v>1214</v>
      </c>
      <c r="G1578" s="18" t="s">
        <v>1215</v>
      </c>
      <c r="H1578" s="450">
        <v>6145</v>
      </c>
      <c r="I1578" s="4"/>
      <c r="J1578" s="4"/>
      <c r="K1578" s="4" t="s">
        <v>1216</v>
      </c>
      <c r="L1578" s="451" t="s">
        <v>1217</v>
      </c>
      <c r="M1578" s="117"/>
    </row>
    <row r="1579" spans="1:13" s="402" customFormat="1" ht="54.75" customHeight="1">
      <c r="A1579" s="399">
        <v>74</v>
      </c>
      <c r="B1579" s="422"/>
      <c r="C1579" s="18" t="s">
        <v>1218</v>
      </c>
      <c r="D1579" s="18" t="s">
        <v>1212</v>
      </c>
      <c r="E1579" s="18" t="s">
        <v>1219</v>
      </c>
      <c r="F1579" s="19" t="s">
        <v>1220</v>
      </c>
      <c r="G1579" s="18" t="s">
        <v>1221</v>
      </c>
      <c r="H1579" s="450">
        <v>3000</v>
      </c>
      <c r="I1579" s="4"/>
      <c r="J1579" s="4"/>
      <c r="K1579" s="4" t="s">
        <v>1208</v>
      </c>
      <c r="L1579" s="451" t="s">
        <v>1222</v>
      </c>
      <c r="M1579" s="117"/>
    </row>
    <row r="1580" spans="1:13" s="402" customFormat="1" ht="54.75" customHeight="1">
      <c r="A1580" s="399">
        <v>75</v>
      </c>
      <c r="B1580" s="422"/>
      <c r="C1580" s="18" t="s">
        <v>1223</v>
      </c>
      <c r="D1580" s="18" t="s">
        <v>1224</v>
      </c>
      <c r="E1580" s="18" t="s">
        <v>1225</v>
      </c>
      <c r="F1580" s="19" t="s">
        <v>1226</v>
      </c>
      <c r="G1580" s="18" t="s">
        <v>1227</v>
      </c>
      <c r="H1580" s="450">
        <v>1908</v>
      </c>
      <c r="I1580" s="4"/>
      <c r="J1580" s="4"/>
      <c r="K1580" s="4" t="s">
        <v>1195</v>
      </c>
      <c r="L1580" s="451" t="s">
        <v>1228</v>
      </c>
      <c r="M1580" s="117"/>
    </row>
    <row r="1581" spans="1:13" s="402" customFormat="1" ht="54.75" customHeight="1">
      <c r="A1581" s="399">
        <v>76</v>
      </c>
      <c r="B1581" s="422"/>
      <c r="C1581" s="18" t="s">
        <v>1229</v>
      </c>
      <c r="D1581" s="18" t="s">
        <v>1224</v>
      </c>
      <c r="E1581" s="18" t="s">
        <v>1230</v>
      </c>
      <c r="F1581" s="460" t="s">
        <v>1231</v>
      </c>
      <c r="G1581" s="18" t="s">
        <v>1232</v>
      </c>
      <c r="H1581" s="450">
        <f>400+7000</f>
        <v>7400</v>
      </c>
      <c r="I1581" s="4"/>
      <c r="J1581" s="4"/>
      <c r="K1581" s="4" t="s">
        <v>1233</v>
      </c>
      <c r="L1581" s="451" t="s">
        <v>1234</v>
      </c>
      <c r="M1581" s="117"/>
    </row>
    <row r="1582" spans="1:13" s="402" customFormat="1" ht="54.75" customHeight="1">
      <c r="A1582" s="399">
        <v>77</v>
      </c>
      <c r="B1582" s="422"/>
      <c r="C1582" s="18" t="s">
        <v>1235</v>
      </c>
      <c r="D1582" s="18" t="s">
        <v>1236</v>
      </c>
      <c r="E1582" s="454" t="s">
        <v>1237</v>
      </c>
      <c r="F1582" s="454" t="s">
        <v>1238</v>
      </c>
      <c r="G1582" s="18" t="s">
        <v>1221</v>
      </c>
      <c r="H1582" s="450">
        <v>3000</v>
      </c>
      <c r="I1582" s="4"/>
      <c r="J1582" s="4"/>
      <c r="K1582" s="455" t="s">
        <v>1239</v>
      </c>
      <c r="L1582" s="456" t="s">
        <v>1240</v>
      </c>
      <c r="M1582" s="117"/>
    </row>
    <row r="1583" spans="1:13" s="402" customFormat="1" ht="54.75" customHeight="1">
      <c r="A1583" s="399">
        <v>78</v>
      </c>
      <c r="B1583" s="422"/>
      <c r="C1583" s="18" t="s">
        <v>1241</v>
      </c>
      <c r="D1583" s="18" t="s">
        <v>1242</v>
      </c>
      <c r="E1583" s="461"/>
      <c r="F1583" s="461"/>
      <c r="G1583" s="18" t="s">
        <v>1243</v>
      </c>
      <c r="H1583" s="450">
        <v>4200</v>
      </c>
      <c r="I1583" s="4"/>
      <c r="J1583" s="4"/>
      <c r="K1583" s="462"/>
      <c r="L1583" s="463"/>
      <c r="M1583" s="117"/>
    </row>
    <row r="1584" spans="1:13" s="402" customFormat="1" ht="54.75" customHeight="1">
      <c r="A1584" s="399">
        <v>79</v>
      </c>
      <c r="B1584" s="422"/>
      <c r="C1584" s="18" t="s">
        <v>1244</v>
      </c>
      <c r="D1584" s="18" t="s">
        <v>1245</v>
      </c>
      <c r="E1584" s="457"/>
      <c r="F1584" s="457"/>
      <c r="G1584" s="18" t="s">
        <v>1246</v>
      </c>
      <c r="H1584" s="450">
        <v>4000</v>
      </c>
      <c r="I1584" s="4"/>
      <c r="J1584" s="4"/>
      <c r="K1584" s="458"/>
      <c r="L1584" s="459"/>
      <c r="M1584" s="117"/>
    </row>
    <row r="1585" spans="1:13" s="402" customFormat="1" ht="54.75" customHeight="1">
      <c r="A1585" s="399">
        <v>78</v>
      </c>
      <c r="B1585" s="422"/>
      <c r="C1585" s="18" t="s">
        <v>1247</v>
      </c>
      <c r="D1585" s="18" t="s">
        <v>1248</v>
      </c>
      <c r="E1585" s="18" t="s">
        <v>1249</v>
      </c>
      <c r="F1585" s="19" t="s">
        <v>1250</v>
      </c>
      <c r="G1585" s="18" t="s">
        <v>1251</v>
      </c>
      <c r="H1585" s="450">
        <v>3100</v>
      </c>
      <c r="I1585" s="4"/>
      <c r="J1585" s="4"/>
      <c r="K1585" s="4" t="s">
        <v>1195</v>
      </c>
      <c r="L1585" s="451" t="s">
        <v>1252</v>
      </c>
      <c r="M1585" s="117"/>
    </row>
    <row r="1586" spans="1:13" s="402" customFormat="1" ht="54.75" customHeight="1">
      <c r="A1586" s="399">
        <v>79</v>
      </c>
      <c r="B1586" s="422"/>
      <c r="C1586" s="18" t="s">
        <v>1253</v>
      </c>
      <c r="D1586" s="18" t="s">
        <v>1254</v>
      </c>
      <c r="E1586" s="18" t="s">
        <v>1255</v>
      </c>
      <c r="F1586" s="19" t="s">
        <v>1256</v>
      </c>
      <c r="G1586" s="18" t="s">
        <v>1257</v>
      </c>
      <c r="H1586" s="450">
        <v>3400</v>
      </c>
      <c r="I1586" s="4"/>
      <c r="J1586" s="4"/>
      <c r="K1586" s="4" t="s">
        <v>1258</v>
      </c>
      <c r="L1586" s="451" t="s">
        <v>1259</v>
      </c>
      <c r="M1586" s="117"/>
    </row>
    <row r="1587" spans="1:13" s="402" customFormat="1" ht="54.75" customHeight="1">
      <c r="A1587" s="399">
        <v>80</v>
      </c>
      <c r="B1587" s="422"/>
      <c r="C1587" s="18" t="s">
        <v>1260</v>
      </c>
      <c r="D1587" s="18" t="s">
        <v>1248</v>
      </c>
      <c r="E1587" s="18" t="s">
        <v>1261</v>
      </c>
      <c r="F1587" s="19" t="s">
        <v>1262</v>
      </c>
      <c r="G1587" s="18" t="s">
        <v>1263</v>
      </c>
      <c r="H1587" s="450">
        <v>3580</v>
      </c>
      <c r="I1587" s="4"/>
      <c r="J1587" s="4"/>
      <c r="K1587" s="4" t="s">
        <v>1195</v>
      </c>
      <c r="L1587" s="451" t="s">
        <v>1264</v>
      </c>
      <c r="M1587" s="117"/>
    </row>
    <row r="1588" spans="1:13" s="402" customFormat="1" ht="54.75" customHeight="1">
      <c r="A1588" s="399">
        <v>81</v>
      </c>
      <c r="B1588" s="422"/>
      <c r="C1588" s="18" t="s">
        <v>1265</v>
      </c>
      <c r="D1588" s="18" t="s">
        <v>1266</v>
      </c>
      <c r="E1588" s="18" t="s">
        <v>1267</v>
      </c>
      <c r="F1588" s="19" t="s">
        <v>1268</v>
      </c>
      <c r="G1588" s="18" t="s">
        <v>1269</v>
      </c>
      <c r="H1588" s="450">
        <v>5200</v>
      </c>
      <c r="I1588" s="4"/>
      <c r="J1588" s="4"/>
      <c r="K1588" s="4" t="s">
        <v>1208</v>
      </c>
      <c r="L1588" s="451" t="s">
        <v>1270</v>
      </c>
      <c r="M1588" s="117"/>
    </row>
    <row r="1589" spans="1:13" s="402" customFormat="1" ht="54.75" customHeight="1">
      <c r="A1589" s="399">
        <v>82</v>
      </c>
      <c r="B1589" s="422"/>
      <c r="C1589" s="18" t="s">
        <v>1271</v>
      </c>
      <c r="D1589" s="18" t="s">
        <v>1266</v>
      </c>
      <c r="E1589" s="18" t="s">
        <v>1267</v>
      </c>
      <c r="F1589" s="19" t="s">
        <v>1272</v>
      </c>
      <c r="G1589" s="18" t="s">
        <v>1273</v>
      </c>
      <c r="H1589" s="450">
        <v>3200</v>
      </c>
      <c r="I1589" s="4"/>
      <c r="J1589" s="4"/>
      <c r="K1589" s="4" t="s">
        <v>1274</v>
      </c>
      <c r="L1589" s="451" t="s">
        <v>1275</v>
      </c>
      <c r="M1589" s="117"/>
    </row>
    <row r="1590" spans="1:13" s="402" customFormat="1" ht="54.75" customHeight="1">
      <c r="A1590" s="399">
        <v>83</v>
      </c>
      <c r="B1590" s="422"/>
      <c r="C1590" s="2" t="s">
        <v>1276</v>
      </c>
      <c r="D1590" s="2" t="s">
        <v>1277</v>
      </c>
      <c r="E1590" s="82" t="s">
        <v>1278</v>
      </c>
      <c r="F1590" s="82" t="s">
        <v>1279</v>
      </c>
      <c r="G1590" s="82" t="s">
        <v>989</v>
      </c>
      <c r="H1590" s="464">
        <v>88660</v>
      </c>
      <c r="I1590" s="2"/>
      <c r="J1590" s="2"/>
      <c r="K1590" s="86" t="s">
        <v>1189</v>
      </c>
      <c r="L1590" s="465" t="s">
        <v>1280</v>
      </c>
      <c r="M1590" s="117"/>
    </row>
    <row r="1591" spans="1:13" s="402" customFormat="1" ht="54.75" customHeight="1">
      <c r="A1591" s="399">
        <v>84</v>
      </c>
      <c r="B1591" s="422"/>
      <c r="C1591" s="2" t="s">
        <v>1281</v>
      </c>
      <c r="D1591" s="2" t="s">
        <v>1282</v>
      </c>
      <c r="E1591" s="82" t="s">
        <v>1283</v>
      </c>
      <c r="F1591" s="82" t="s">
        <v>1284</v>
      </c>
      <c r="G1591" s="82" t="s">
        <v>1285</v>
      </c>
      <c r="H1591" s="464">
        <v>71267</v>
      </c>
      <c r="I1591" s="2"/>
      <c r="J1591" s="2"/>
      <c r="K1591" s="86" t="s">
        <v>1286</v>
      </c>
      <c r="L1591" s="465" t="s">
        <v>1287</v>
      </c>
      <c r="M1591" s="117"/>
    </row>
    <row r="1592" spans="1:13" s="402" customFormat="1" ht="54.75" customHeight="1">
      <c r="A1592" s="399">
        <v>85</v>
      </c>
      <c r="B1592" s="422"/>
      <c r="C1592" s="2" t="s">
        <v>1288</v>
      </c>
      <c r="D1592" s="2" t="s">
        <v>1289</v>
      </c>
      <c r="E1592" s="82" t="s">
        <v>1290</v>
      </c>
      <c r="F1592" s="82" t="s">
        <v>1291</v>
      </c>
      <c r="G1592" s="82" t="s">
        <v>1013</v>
      </c>
      <c r="H1592" s="464">
        <v>10050</v>
      </c>
      <c r="I1592" s="2"/>
      <c r="J1592" s="2"/>
      <c r="K1592" s="86" t="s">
        <v>1292</v>
      </c>
      <c r="L1592" s="465" t="s">
        <v>1293</v>
      </c>
      <c r="M1592" s="117"/>
    </row>
    <row r="1593" spans="1:13" s="402" customFormat="1" ht="54.75" customHeight="1">
      <c r="A1593" s="399">
        <v>86</v>
      </c>
      <c r="B1593" s="422"/>
      <c r="C1593" s="466" t="s">
        <v>1294</v>
      </c>
      <c r="D1593" s="269" t="s">
        <v>1295</v>
      </c>
      <c r="E1593" s="455" t="s">
        <v>1296</v>
      </c>
      <c r="F1593" s="467" t="s">
        <v>1297</v>
      </c>
      <c r="G1593" s="269" t="s">
        <v>1298</v>
      </c>
      <c r="H1593" s="450">
        <v>700</v>
      </c>
      <c r="I1593" s="4"/>
      <c r="J1593" s="4"/>
      <c r="K1593" s="455" t="s">
        <v>1201</v>
      </c>
      <c r="L1593" s="468" t="s">
        <v>1299</v>
      </c>
      <c r="M1593" s="117"/>
    </row>
    <row r="1594" spans="1:13" s="402" customFormat="1" ht="54.75" customHeight="1">
      <c r="A1594" s="399">
        <v>87</v>
      </c>
      <c r="B1594" s="422"/>
      <c r="C1594" s="466" t="s">
        <v>1300</v>
      </c>
      <c r="D1594" s="269" t="s">
        <v>924</v>
      </c>
      <c r="E1594" s="458"/>
      <c r="F1594" s="469"/>
      <c r="G1594" s="269" t="s">
        <v>1301</v>
      </c>
      <c r="H1594" s="450">
        <v>3700</v>
      </c>
      <c r="I1594" s="4"/>
      <c r="J1594" s="4"/>
      <c r="K1594" s="458"/>
      <c r="L1594" s="470"/>
      <c r="M1594" s="117"/>
    </row>
    <row r="1595" spans="1:13" s="402" customFormat="1" ht="54.75" customHeight="1">
      <c r="A1595" s="399">
        <v>88</v>
      </c>
      <c r="B1595" s="422"/>
      <c r="C1595" s="18" t="s">
        <v>1302</v>
      </c>
      <c r="D1595" s="18" t="s">
        <v>1303</v>
      </c>
      <c r="E1595" s="454" t="s">
        <v>1304</v>
      </c>
      <c r="F1595" s="454" t="s">
        <v>1305</v>
      </c>
      <c r="G1595" s="18" t="s">
        <v>1306</v>
      </c>
      <c r="H1595" s="450">
        <v>6000</v>
      </c>
      <c r="I1595" s="4"/>
      <c r="J1595" s="4"/>
      <c r="K1595" s="455" t="s">
        <v>1216</v>
      </c>
      <c r="L1595" s="456" t="s">
        <v>1307</v>
      </c>
      <c r="M1595" s="117"/>
    </row>
    <row r="1596" spans="1:13" s="402" customFormat="1" ht="54.75" customHeight="1">
      <c r="A1596" s="399">
        <v>89</v>
      </c>
      <c r="B1596" s="422"/>
      <c r="C1596" s="18" t="s">
        <v>1308</v>
      </c>
      <c r="D1596" s="18" t="s">
        <v>1303</v>
      </c>
      <c r="E1596" s="461"/>
      <c r="F1596" s="461"/>
      <c r="G1596" s="18" t="s">
        <v>1306</v>
      </c>
      <c r="H1596" s="450">
        <v>6000</v>
      </c>
      <c r="I1596" s="4"/>
      <c r="J1596" s="4"/>
      <c r="K1596" s="462"/>
      <c r="L1596" s="463"/>
      <c r="M1596" s="117"/>
    </row>
    <row r="1597" spans="1:13" s="402" customFormat="1" ht="54.75" customHeight="1">
      <c r="A1597" s="399">
        <v>90</v>
      </c>
      <c r="B1597" s="422"/>
      <c r="C1597" s="18" t="s">
        <v>1309</v>
      </c>
      <c r="D1597" s="18" t="s">
        <v>1303</v>
      </c>
      <c r="E1597" s="461"/>
      <c r="F1597" s="461"/>
      <c r="G1597" s="18" t="s">
        <v>1306</v>
      </c>
      <c r="H1597" s="450">
        <v>6000</v>
      </c>
      <c r="I1597" s="4"/>
      <c r="J1597" s="4"/>
      <c r="K1597" s="462"/>
      <c r="L1597" s="463"/>
      <c r="M1597" s="117"/>
    </row>
    <row r="1598" spans="1:13" s="402" customFormat="1" ht="54.75" customHeight="1">
      <c r="A1598" s="399">
        <v>91</v>
      </c>
      <c r="B1598" s="422"/>
      <c r="C1598" s="18" t="s">
        <v>1310</v>
      </c>
      <c r="D1598" s="18" t="s">
        <v>1303</v>
      </c>
      <c r="E1598" s="461"/>
      <c r="F1598" s="461"/>
      <c r="G1598" s="18" t="s">
        <v>1306</v>
      </c>
      <c r="H1598" s="450">
        <v>6000</v>
      </c>
      <c r="I1598" s="4"/>
      <c r="J1598" s="4"/>
      <c r="K1598" s="462"/>
      <c r="L1598" s="463"/>
      <c r="M1598" s="117"/>
    </row>
    <row r="1599" spans="1:13" s="402" customFormat="1" ht="54.75" customHeight="1">
      <c r="A1599" s="399">
        <v>92</v>
      </c>
      <c r="B1599" s="422"/>
      <c r="C1599" s="18" t="s">
        <v>1311</v>
      </c>
      <c r="D1599" s="18" t="s">
        <v>1303</v>
      </c>
      <c r="E1599" s="461"/>
      <c r="F1599" s="461"/>
      <c r="G1599" s="18" t="s">
        <v>1306</v>
      </c>
      <c r="H1599" s="450">
        <v>6000</v>
      </c>
      <c r="I1599" s="4"/>
      <c r="J1599" s="4"/>
      <c r="K1599" s="462"/>
      <c r="L1599" s="463"/>
      <c r="M1599" s="117"/>
    </row>
    <row r="1600" spans="1:13" s="402" customFormat="1" ht="54.75" customHeight="1">
      <c r="A1600" s="399">
        <v>93</v>
      </c>
      <c r="B1600" s="422"/>
      <c r="C1600" s="18" t="s">
        <v>1312</v>
      </c>
      <c r="D1600" s="18" t="s">
        <v>1303</v>
      </c>
      <c r="E1600" s="457"/>
      <c r="F1600" s="457"/>
      <c r="G1600" s="18" t="s">
        <v>1306</v>
      </c>
      <c r="H1600" s="450">
        <v>6000</v>
      </c>
      <c r="I1600" s="4"/>
      <c r="J1600" s="4"/>
      <c r="K1600" s="458"/>
      <c r="L1600" s="459"/>
      <c r="M1600" s="117"/>
    </row>
    <row r="1601" spans="1:13" s="402" customFormat="1" ht="54.75" customHeight="1">
      <c r="A1601" s="399">
        <v>94</v>
      </c>
      <c r="B1601" s="422"/>
      <c r="C1601" s="18" t="s">
        <v>1313</v>
      </c>
      <c r="D1601" s="18" t="s">
        <v>1303</v>
      </c>
      <c r="E1601" s="471" t="s">
        <v>1314</v>
      </c>
      <c r="F1601" s="471" t="s">
        <v>1315</v>
      </c>
      <c r="G1601" s="18" t="s">
        <v>1316</v>
      </c>
      <c r="H1601" s="450">
        <v>7500</v>
      </c>
      <c r="I1601" s="4"/>
      <c r="J1601" s="4"/>
      <c r="K1601" s="114" t="s">
        <v>1208</v>
      </c>
      <c r="L1601" s="432" t="s">
        <v>1317</v>
      </c>
      <c r="M1601" s="117"/>
    </row>
    <row r="1602" spans="1:13" s="402" customFormat="1" ht="54.75" customHeight="1">
      <c r="A1602" s="399">
        <v>95</v>
      </c>
      <c r="B1602" s="422"/>
      <c r="C1602" s="400" t="s">
        <v>1318</v>
      </c>
      <c r="D1602" s="400" t="s">
        <v>1319</v>
      </c>
      <c r="E1602" s="400" t="s">
        <v>1320</v>
      </c>
      <c r="F1602" s="263" t="s">
        <v>1321</v>
      </c>
      <c r="G1602" s="400" t="s">
        <v>1322</v>
      </c>
      <c r="H1602" s="401">
        <v>2500</v>
      </c>
      <c r="I1602" s="117"/>
      <c r="J1602" s="117"/>
      <c r="K1602" s="117" t="s">
        <v>1323</v>
      </c>
      <c r="L1602" s="432" t="s">
        <v>1324</v>
      </c>
      <c r="M1602" s="117"/>
    </row>
    <row r="1603" spans="1:13" s="402" customFormat="1" ht="54.75" customHeight="1">
      <c r="A1603" s="399">
        <v>96</v>
      </c>
      <c r="B1603" s="422"/>
      <c r="C1603" s="18" t="s">
        <v>1325</v>
      </c>
      <c r="D1603" s="18" t="s">
        <v>1326</v>
      </c>
      <c r="E1603" s="471" t="s">
        <v>1327</v>
      </c>
      <c r="F1603" s="471" t="s">
        <v>1328</v>
      </c>
      <c r="G1603" s="18" t="s">
        <v>1329</v>
      </c>
      <c r="H1603" s="450">
        <v>3200</v>
      </c>
      <c r="I1603" s="4"/>
      <c r="J1603" s="4"/>
      <c r="K1603" s="114" t="s">
        <v>1330</v>
      </c>
      <c r="L1603" s="432" t="s">
        <v>1331</v>
      </c>
      <c r="M1603" s="117"/>
    </row>
    <row r="1604" spans="1:13" s="402" customFormat="1" ht="54.75" customHeight="1">
      <c r="A1604" s="399">
        <v>97</v>
      </c>
      <c r="B1604" s="422"/>
      <c r="C1604" s="18" t="s">
        <v>1332</v>
      </c>
      <c r="D1604" s="18" t="s">
        <v>1333</v>
      </c>
      <c r="E1604" s="471" t="s">
        <v>1327</v>
      </c>
      <c r="F1604" s="471" t="s">
        <v>1334</v>
      </c>
      <c r="G1604" s="18" t="s">
        <v>1335</v>
      </c>
      <c r="H1604" s="450">
        <v>3200</v>
      </c>
      <c r="I1604" s="4"/>
      <c r="J1604" s="4"/>
      <c r="K1604" s="114" t="s">
        <v>1336</v>
      </c>
      <c r="L1604" s="432" t="s">
        <v>1337</v>
      </c>
      <c r="M1604" s="117"/>
    </row>
    <row r="1605" spans="1:13" s="402" customFormat="1" ht="54.75" customHeight="1">
      <c r="A1605" s="399">
        <v>98</v>
      </c>
      <c r="B1605" s="422"/>
      <c r="C1605" s="18" t="s">
        <v>1318</v>
      </c>
      <c r="D1605" s="18" t="s">
        <v>1338</v>
      </c>
      <c r="E1605" s="471" t="s">
        <v>1339</v>
      </c>
      <c r="F1605" s="471" t="s">
        <v>1340</v>
      </c>
      <c r="G1605" s="18" t="s">
        <v>1063</v>
      </c>
      <c r="H1605" s="450">
        <v>5460</v>
      </c>
      <c r="I1605" s="4"/>
      <c r="J1605" s="4"/>
      <c r="K1605" s="114" t="s">
        <v>244</v>
      </c>
      <c r="L1605" s="432" t="s">
        <v>1341</v>
      </c>
      <c r="M1605" s="117"/>
    </row>
    <row r="1606" spans="1:13" s="402" customFormat="1" ht="54.75" customHeight="1">
      <c r="A1606" s="399">
        <v>99</v>
      </c>
      <c r="B1606" s="422"/>
      <c r="C1606" s="18" t="s">
        <v>1342</v>
      </c>
      <c r="D1606" s="18" t="s">
        <v>1343</v>
      </c>
      <c r="E1606" s="454" t="s">
        <v>1344</v>
      </c>
      <c r="F1606" s="454" t="s">
        <v>1345</v>
      </c>
      <c r="G1606" s="18" t="s">
        <v>1346</v>
      </c>
      <c r="H1606" s="450">
        <v>7900</v>
      </c>
      <c r="I1606" s="4"/>
      <c r="J1606" s="4"/>
      <c r="K1606" s="455" t="s">
        <v>1195</v>
      </c>
      <c r="L1606" s="456" t="s">
        <v>1347</v>
      </c>
      <c r="M1606" s="117"/>
    </row>
    <row r="1607" spans="1:13" s="402" customFormat="1" ht="54.75" customHeight="1">
      <c r="A1607" s="399">
        <v>100</v>
      </c>
      <c r="B1607" s="422"/>
      <c r="C1607" s="18" t="s">
        <v>1348</v>
      </c>
      <c r="D1607" s="18" t="s">
        <v>1343</v>
      </c>
      <c r="E1607" s="461"/>
      <c r="F1607" s="461"/>
      <c r="G1607" s="18" t="s">
        <v>1349</v>
      </c>
      <c r="H1607" s="450">
        <v>3950</v>
      </c>
      <c r="I1607" s="4"/>
      <c r="J1607" s="4"/>
      <c r="K1607" s="462"/>
      <c r="L1607" s="463"/>
      <c r="M1607" s="117"/>
    </row>
    <row r="1608" spans="1:13" s="402" customFormat="1" ht="54.75" customHeight="1">
      <c r="A1608" s="399">
        <v>101</v>
      </c>
      <c r="B1608" s="422"/>
      <c r="C1608" s="18" t="s">
        <v>1350</v>
      </c>
      <c r="D1608" s="18" t="s">
        <v>1343</v>
      </c>
      <c r="E1608" s="457"/>
      <c r="F1608" s="457"/>
      <c r="G1608" s="18" t="s">
        <v>1351</v>
      </c>
      <c r="H1608" s="450">
        <v>250</v>
      </c>
      <c r="I1608" s="4"/>
      <c r="J1608" s="4"/>
      <c r="K1608" s="458"/>
      <c r="L1608" s="459"/>
      <c r="M1608" s="117"/>
    </row>
    <row r="1609" spans="1:13" s="402" customFormat="1" ht="54.75" customHeight="1">
      <c r="A1609" s="399">
        <v>102</v>
      </c>
      <c r="B1609" s="422"/>
      <c r="C1609" s="18" t="s">
        <v>1352</v>
      </c>
      <c r="D1609" s="18" t="s">
        <v>1353</v>
      </c>
      <c r="E1609" s="471" t="s">
        <v>1354</v>
      </c>
      <c r="F1609" s="471" t="s">
        <v>1355</v>
      </c>
      <c r="G1609" s="18" t="s">
        <v>1356</v>
      </c>
      <c r="H1609" s="450">
        <v>1757</v>
      </c>
      <c r="I1609" s="4"/>
      <c r="J1609" s="4"/>
      <c r="K1609" s="114" t="s">
        <v>1357</v>
      </c>
      <c r="L1609" s="432" t="s">
        <v>1358</v>
      </c>
      <c r="M1609" s="117"/>
    </row>
    <row r="1610" spans="1:13" s="402" customFormat="1" ht="54.75" customHeight="1">
      <c r="A1610" s="399">
        <v>103</v>
      </c>
      <c r="B1610" s="422"/>
      <c r="C1610" s="18" t="s">
        <v>1359</v>
      </c>
      <c r="D1610" s="18" t="s">
        <v>1360</v>
      </c>
      <c r="E1610" s="471" t="s">
        <v>1361</v>
      </c>
      <c r="F1610" s="471" t="s">
        <v>1362</v>
      </c>
      <c r="G1610" s="18" t="s">
        <v>1363</v>
      </c>
      <c r="H1610" s="450">
        <v>4000</v>
      </c>
      <c r="I1610" s="4"/>
      <c r="J1610" s="4"/>
      <c r="K1610" s="114" t="s">
        <v>1357</v>
      </c>
      <c r="L1610" s="432" t="s">
        <v>1364</v>
      </c>
      <c r="M1610" s="117"/>
    </row>
    <row r="1611" spans="1:13" s="402" customFormat="1" ht="54.75" customHeight="1">
      <c r="A1611" s="399">
        <v>104</v>
      </c>
      <c r="B1611" s="422"/>
      <c r="C1611" s="18" t="s">
        <v>1365</v>
      </c>
      <c r="D1611" s="18" t="s">
        <v>1366</v>
      </c>
      <c r="E1611" s="471" t="s">
        <v>1367</v>
      </c>
      <c r="F1611" s="471" t="s">
        <v>1368</v>
      </c>
      <c r="G1611" s="18" t="s">
        <v>1369</v>
      </c>
      <c r="H1611" s="450">
        <v>8000</v>
      </c>
      <c r="I1611" s="4"/>
      <c r="J1611" s="4"/>
      <c r="K1611" s="114" t="s">
        <v>1370</v>
      </c>
      <c r="L1611" s="432" t="s">
        <v>1371</v>
      </c>
      <c r="M1611" s="117"/>
    </row>
    <row r="1612" spans="1:13" s="402" customFormat="1" ht="54.75" customHeight="1">
      <c r="A1612" s="399">
        <v>105</v>
      </c>
      <c r="B1612" s="422"/>
      <c r="C1612" s="18" t="s">
        <v>1372</v>
      </c>
      <c r="D1612" s="18" t="s">
        <v>1373</v>
      </c>
      <c r="E1612" s="471" t="s">
        <v>1374</v>
      </c>
      <c r="F1612" s="471" t="s">
        <v>1375</v>
      </c>
      <c r="G1612" s="18" t="s">
        <v>1376</v>
      </c>
      <c r="H1612" s="450">
        <v>6200</v>
      </c>
      <c r="I1612" s="4"/>
      <c r="J1612" s="4"/>
      <c r="K1612" s="114" t="s">
        <v>1377</v>
      </c>
      <c r="L1612" s="432" t="s">
        <v>1378</v>
      </c>
      <c r="M1612" s="117"/>
    </row>
    <row r="1613" spans="1:13" s="402" customFormat="1" ht="54.75" customHeight="1">
      <c r="A1613" s="399">
        <v>106</v>
      </c>
      <c r="B1613" s="422"/>
      <c r="C1613" s="18" t="s">
        <v>1379</v>
      </c>
      <c r="D1613" s="18" t="s">
        <v>1380</v>
      </c>
      <c r="E1613" s="471" t="s">
        <v>1381</v>
      </c>
      <c r="F1613" s="471" t="s">
        <v>1382</v>
      </c>
      <c r="G1613" s="18" t="s">
        <v>1383</v>
      </c>
      <c r="H1613" s="450">
        <v>3200</v>
      </c>
      <c r="I1613" s="4"/>
      <c r="J1613" s="4"/>
      <c r="K1613" s="114" t="s">
        <v>1384</v>
      </c>
      <c r="L1613" s="432" t="s">
        <v>1385</v>
      </c>
      <c r="M1613" s="117"/>
    </row>
    <row r="1614" spans="1:13" s="402" customFormat="1" ht="54.75" customHeight="1">
      <c r="A1614" s="399">
        <v>107</v>
      </c>
      <c r="B1614" s="422"/>
      <c r="C1614" s="18" t="s">
        <v>1386</v>
      </c>
      <c r="D1614" s="18" t="s">
        <v>1387</v>
      </c>
      <c r="E1614" s="471" t="s">
        <v>1388</v>
      </c>
      <c r="F1614" s="471" t="s">
        <v>1389</v>
      </c>
      <c r="G1614" s="18" t="s">
        <v>1063</v>
      </c>
      <c r="H1614" s="450">
        <v>400</v>
      </c>
      <c r="I1614" s="4"/>
      <c r="J1614" s="4"/>
      <c r="K1614" s="114" t="s">
        <v>1384</v>
      </c>
      <c r="L1614" s="432" t="s">
        <v>1390</v>
      </c>
      <c r="M1614" s="117"/>
    </row>
    <row r="1615" spans="1:13" s="402" customFormat="1" ht="54.75" customHeight="1">
      <c r="A1615" s="399">
        <v>108</v>
      </c>
      <c r="B1615" s="422"/>
      <c r="C1615" s="18" t="s">
        <v>1391</v>
      </c>
      <c r="D1615" s="18" t="s">
        <v>1392</v>
      </c>
      <c r="E1615" s="471" t="s">
        <v>1393</v>
      </c>
      <c r="F1615" s="471" t="s">
        <v>1394</v>
      </c>
      <c r="G1615" s="18" t="s">
        <v>1395</v>
      </c>
      <c r="H1615" s="450">
        <v>866</v>
      </c>
      <c r="I1615" s="4"/>
      <c r="J1615" s="4"/>
      <c r="K1615" s="114" t="s">
        <v>1396</v>
      </c>
      <c r="L1615" s="432" t="s">
        <v>1397</v>
      </c>
      <c r="M1615" s="117"/>
    </row>
    <row r="1616" spans="1:13" s="402" customFormat="1" ht="54.75" customHeight="1">
      <c r="A1616" s="399">
        <v>109</v>
      </c>
      <c r="B1616" s="422"/>
      <c r="C1616" s="18" t="s">
        <v>1398</v>
      </c>
      <c r="D1616" s="18" t="s">
        <v>1373</v>
      </c>
      <c r="E1616" s="471" t="s">
        <v>1399</v>
      </c>
      <c r="F1616" s="471" t="s">
        <v>1400</v>
      </c>
      <c r="G1616" s="18" t="s">
        <v>1401</v>
      </c>
      <c r="H1616" s="450">
        <v>5000</v>
      </c>
      <c r="I1616" s="4"/>
      <c r="J1616" s="4"/>
      <c r="K1616" s="114" t="s">
        <v>1402</v>
      </c>
      <c r="L1616" s="432" t="s">
        <v>1403</v>
      </c>
      <c r="M1616" s="117"/>
    </row>
    <row r="1617" spans="1:13" s="402" customFormat="1" ht="54.75" customHeight="1">
      <c r="A1617" s="399">
        <v>110</v>
      </c>
      <c r="B1617" s="422"/>
      <c r="C1617" s="18" t="s">
        <v>1404</v>
      </c>
      <c r="D1617" s="18" t="s">
        <v>1380</v>
      </c>
      <c r="E1617" s="471" t="s">
        <v>1405</v>
      </c>
      <c r="F1617" s="471" t="s">
        <v>1406</v>
      </c>
      <c r="G1617" s="18" t="s">
        <v>1407</v>
      </c>
      <c r="H1617" s="450">
        <v>12400</v>
      </c>
      <c r="I1617" s="4"/>
      <c r="J1617" s="4"/>
      <c r="K1617" s="114" t="s">
        <v>1384</v>
      </c>
      <c r="L1617" s="432" t="s">
        <v>1408</v>
      </c>
      <c r="M1617" s="117"/>
    </row>
    <row r="1618" spans="1:13" s="402" customFormat="1" ht="54.75" customHeight="1">
      <c r="A1618" s="399">
        <v>111</v>
      </c>
      <c r="B1618" s="422"/>
      <c r="C1618" s="436" t="s">
        <v>1409</v>
      </c>
      <c r="D1618" s="436" t="s">
        <v>1410</v>
      </c>
      <c r="E1618" s="472" t="s">
        <v>1411</v>
      </c>
      <c r="F1618" s="437" t="s">
        <v>1412</v>
      </c>
      <c r="G1618" s="436" t="s">
        <v>1413</v>
      </c>
      <c r="H1618" s="473">
        <v>32575</v>
      </c>
      <c r="I1618" s="422"/>
      <c r="J1618" s="422"/>
      <c r="K1618" s="439" t="s">
        <v>1384</v>
      </c>
      <c r="L1618" s="472" t="s">
        <v>1414</v>
      </c>
      <c r="M1618" s="117"/>
    </row>
    <row r="1619" spans="1:13" s="402" customFormat="1" ht="54.75" customHeight="1">
      <c r="A1619" s="399">
        <v>112</v>
      </c>
      <c r="B1619" s="117"/>
      <c r="C1619" s="400" t="s">
        <v>1415</v>
      </c>
      <c r="D1619" s="400" t="s">
        <v>1416</v>
      </c>
      <c r="E1619" s="474" t="s">
        <v>1417</v>
      </c>
      <c r="F1619" s="405" t="s">
        <v>1418</v>
      </c>
      <c r="G1619" s="400" t="s">
        <v>1419</v>
      </c>
      <c r="H1619" s="475">
        <v>410016</v>
      </c>
      <c r="I1619" s="117"/>
      <c r="J1619" s="117"/>
      <c r="K1619" s="476" t="s">
        <v>1370</v>
      </c>
      <c r="L1619" s="405" t="s">
        <v>1420</v>
      </c>
      <c r="M1619" s="117"/>
    </row>
    <row r="1620" spans="1:13" s="402" customFormat="1" ht="54.75" customHeight="1">
      <c r="A1620" s="399">
        <v>113</v>
      </c>
      <c r="B1620" s="117"/>
      <c r="C1620" s="400" t="s">
        <v>1421</v>
      </c>
      <c r="D1620" s="400" t="s">
        <v>1416</v>
      </c>
      <c r="E1620" s="474" t="s">
        <v>1417</v>
      </c>
      <c r="F1620" s="477"/>
      <c r="G1620" s="400" t="s">
        <v>1419</v>
      </c>
      <c r="H1620" s="475">
        <v>91399</v>
      </c>
      <c r="I1620" s="117"/>
      <c r="J1620" s="117"/>
      <c r="K1620" s="478"/>
      <c r="L1620" s="477"/>
      <c r="M1620" s="117"/>
    </row>
    <row r="1621" spans="1:56" s="185" customFormat="1" ht="54.75" customHeight="1">
      <c r="A1621" s="399">
        <v>114</v>
      </c>
      <c r="B1621" s="117"/>
      <c r="C1621" s="400" t="s">
        <v>1422</v>
      </c>
      <c r="D1621" s="400" t="s">
        <v>1416</v>
      </c>
      <c r="E1621" s="474" t="s">
        <v>1417</v>
      </c>
      <c r="F1621" s="477"/>
      <c r="G1621" s="400" t="s">
        <v>1419</v>
      </c>
      <c r="H1621" s="475">
        <v>28727</v>
      </c>
      <c r="I1621" s="117"/>
      <c r="J1621" s="117"/>
      <c r="K1621" s="478"/>
      <c r="L1621" s="477"/>
      <c r="M1621" s="117"/>
      <c r="N1621" s="447"/>
      <c r="O1621" s="447"/>
      <c r="P1621" s="447"/>
      <c r="Q1621" s="447"/>
      <c r="R1621" s="447"/>
      <c r="S1621" s="447"/>
      <c r="T1621" s="447"/>
      <c r="U1621" s="447"/>
      <c r="V1621" s="447"/>
      <c r="W1621" s="447"/>
      <c r="X1621" s="447"/>
      <c r="Y1621" s="447"/>
      <c r="Z1621" s="447"/>
      <c r="AA1621" s="447"/>
      <c r="AB1621" s="447"/>
      <c r="AC1621" s="447"/>
      <c r="AD1621" s="447"/>
      <c r="AE1621" s="447"/>
      <c r="AF1621" s="447"/>
      <c r="AG1621" s="447"/>
      <c r="AH1621" s="447"/>
      <c r="AI1621" s="447"/>
      <c r="AJ1621" s="447"/>
      <c r="AK1621" s="447"/>
      <c r="AL1621" s="447"/>
      <c r="AM1621" s="447"/>
      <c r="AN1621" s="447"/>
      <c r="AO1621" s="447"/>
      <c r="AP1621" s="447"/>
      <c r="AQ1621" s="447"/>
      <c r="AR1621" s="447"/>
      <c r="AS1621" s="447"/>
      <c r="AT1621" s="447"/>
      <c r="AU1621" s="447"/>
      <c r="AV1621" s="447"/>
      <c r="AW1621" s="447"/>
      <c r="AX1621" s="447"/>
      <c r="AY1621" s="447"/>
      <c r="AZ1621" s="447"/>
      <c r="BA1621" s="447"/>
      <c r="BB1621" s="447"/>
      <c r="BC1621" s="447"/>
      <c r="BD1621" s="447"/>
    </row>
    <row r="1622" spans="1:13" s="447" customFormat="1" ht="54.75" customHeight="1">
      <c r="A1622" s="399">
        <v>115</v>
      </c>
      <c r="B1622" s="117"/>
      <c r="C1622" s="400" t="s">
        <v>1423</v>
      </c>
      <c r="D1622" s="400" t="s">
        <v>1416</v>
      </c>
      <c r="E1622" s="474" t="s">
        <v>1417</v>
      </c>
      <c r="F1622" s="408"/>
      <c r="G1622" s="400" t="s">
        <v>1419</v>
      </c>
      <c r="H1622" s="475">
        <v>33026</v>
      </c>
      <c r="I1622" s="117"/>
      <c r="J1622" s="117"/>
      <c r="K1622" s="479"/>
      <c r="L1622" s="408"/>
      <c r="M1622" s="117"/>
    </row>
    <row r="1623" spans="1:13" s="447" customFormat="1" ht="54.75" customHeight="1">
      <c r="A1623" s="399">
        <v>116</v>
      </c>
      <c r="B1623" s="117"/>
      <c r="C1623" s="400" t="s">
        <v>1424</v>
      </c>
      <c r="D1623" s="400" t="s">
        <v>1416</v>
      </c>
      <c r="E1623" s="474" t="s">
        <v>1417</v>
      </c>
      <c r="F1623" s="432" t="s">
        <v>1425</v>
      </c>
      <c r="G1623" s="400" t="s">
        <v>1419</v>
      </c>
      <c r="H1623" s="475">
        <v>3000</v>
      </c>
      <c r="I1623" s="117"/>
      <c r="J1623" s="117"/>
      <c r="K1623" s="480" t="s">
        <v>1426</v>
      </c>
      <c r="L1623" s="432" t="s">
        <v>1427</v>
      </c>
      <c r="M1623" s="117"/>
    </row>
    <row r="1624" spans="1:13" s="447" customFormat="1" ht="54.75" customHeight="1">
      <c r="A1624" s="399">
        <v>117</v>
      </c>
      <c r="B1624" s="117"/>
      <c r="C1624" s="400" t="s">
        <v>1428</v>
      </c>
      <c r="D1624" s="400" t="s">
        <v>1416</v>
      </c>
      <c r="E1624" s="474" t="s">
        <v>1417</v>
      </c>
      <c r="F1624" s="432"/>
      <c r="G1624" s="400" t="s">
        <v>1419</v>
      </c>
      <c r="H1624" s="475">
        <v>25728</v>
      </c>
      <c r="I1624" s="117"/>
      <c r="J1624" s="117"/>
      <c r="K1624" s="480" t="s">
        <v>1426</v>
      </c>
      <c r="L1624" s="432" t="s">
        <v>1429</v>
      </c>
      <c r="M1624" s="117"/>
    </row>
    <row r="1625" spans="1:13" s="447" customFormat="1" ht="54.75" customHeight="1">
      <c r="A1625" s="399">
        <v>118</v>
      </c>
      <c r="B1625" s="117"/>
      <c r="C1625" s="400" t="s">
        <v>1430</v>
      </c>
      <c r="D1625" s="400" t="s">
        <v>1431</v>
      </c>
      <c r="E1625" s="474" t="s">
        <v>1432</v>
      </c>
      <c r="F1625" s="263" t="s">
        <v>1433</v>
      </c>
      <c r="G1625" s="400" t="s">
        <v>131</v>
      </c>
      <c r="H1625" s="475">
        <v>203005</v>
      </c>
      <c r="I1625" s="117"/>
      <c r="J1625" s="117"/>
      <c r="K1625" s="480" t="s">
        <v>1426</v>
      </c>
      <c r="L1625" s="446" t="s">
        <v>1434</v>
      </c>
      <c r="M1625" s="117"/>
    </row>
    <row r="1626" spans="1:13" s="447" customFormat="1" ht="54.75" customHeight="1">
      <c r="A1626" s="399">
        <v>119</v>
      </c>
      <c r="B1626" s="117"/>
      <c r="C1626" s="400" t="s">
        <v>1435</v>
      </c>
      <c r="D1626" s="400" t="s">
        <v>1436</v>
      </c>
      <c r="E1626" s="474" t="s">
        <v>1437</v>
      </c>
      <c r="F1626" s="263" t="s">
        <v>1438</v>
      </c>
      <c r="G1626" s="400" t="s">
        <v>1128</v>
      </c>
      <c r="H1626" s="475">
        <v>1049</v>
      </c>
      <c r="I1626" s="117"/>
      <c r="J1626" s="117"/>
      <c r="K1626" s="480" t="s">
        <v>1426</v>
      </c>
      <c r="L1626" s="446" t="s">
        <v>1439</v>
      </c>
      <c r="M1626" s="117"/>
    </row>
    <row r="1627" spans="1:13" s="447" customFormat="1" ht="54.75" customHeight="1">
      <c r="A1627" s="399">
        <v>120</v>
      </c>
      <c r="B1627" s="117"/>
      <c r="C1627" s="400" t="s">
        <v>1440</v>
      </c>
      <c r="D1627" s="400" t="s">
        <v>1441</v>
      </c>
      <c r="E1627" s="474" t="s">
        <v>1442</v>
      </c>
      <c r="F1627" s="263" t="s">
        <v>1443</v>
      </c>
      <c r="G1627" s="400" t="s">
        <v>1444</v>
      </c>
      <c r="H1627" s="475">
        <v>42841</v>
      </c>
      <c r="I1627" s="117"/>
      <c r="J1627" s="117"/>
      <c r="K1627" s="480" t="s">
        <v>1426</v>
      </c>
      <c r="L1627" s="446" t="s">
        <v>1445</v>
      </c>
      <c r="M1627" s="117"/>
    </row>
    <row r="1628" spans="1:13" s="447" customFormat="1" ht="54.75" customHeight="1">
      <c r="A1628" s="399">
        <v>121</v>
      </c>
      <c r="B1628" s="124"/>
      <c r="C1628" s="481" t="s">
        <v>1446</v>
      </c>
      <c r="D1628" s="482" t="s">
        <v>1447</v>
      </c>
      <c r="E1628" s="483" t="s">
        <v>1448</v>
      </c>
      <c r="F1628" s="481" t="s">
        <v>1449</v>
      </c>
      <c r="G1628" s="484" t="s">
        <v>977</v>
      </c>
      <c r="H1628" s="485">
        <v>4520</v>
      </c>
      <c r="I1628" s="147"/>
      <c r="J1628" s="117"/>
      <c r="K1628" s="445" t="s">
        <v>1182</v>
      </c>
      <c r="L1628" s="486" t="s">
        <v>1450</v>
      </c>
      <c r="M1628" s="117"/>
    </row>
    <row r="1629" spans="1:13" s="447" customFormat="1" ht="54.75" customHeight="1">
      <c r="A1629" s="399">
        <v>122</v>
      </c>
      <c r="B1629" s="124"/>
      <c r="C1629" s="132" t="s">
        <v>1451</v>
      </c>
      <c r="D1629" s="327" t="s">
        <v>1452</v>
      </c>
      <c r="E1629" s="487" t="s">
        <v>1453</v>
      </c>
      <c r="F1629" s="185" t="s">
        <v>1454</v>
      </c>
      <c r="G1629" s="484" t="s">
        <v>1455</v>
      </c>
      <c r="H1629" s="475">
        <v>3200</v>
      </c>
      <c r="I1629" s="117"/>
      <c r="J1629" s="117"/>
      <c r="K1629" s="445">
        <v>42943</v>
      </c>
      <c r="L1629" s="446" t="s">
        <v>1456</v>
      </c>
      <c r="M1629" s="117"/>
    </row>
    <row r="1630" spans="1:13" s="447" customFormat="1" ht="54.75" customHeight="1">
      <c r="A1630" s="399">
        <v>123</v>
      </c>
      <c r="B1630" s="117"/>
      <c r="C1630" s="400" t="s">
        <v>1457</v>
      </c>
      <c r="D1630" s="400" t="s">
        <v>1458</v>
      </c>
      <c r="E1630" s="474"/>
      <c r="F1630" s="263" t="s">
        <v>1459</v>
      </c>
      <c r="G1630" s="400" t="s">
        <v>1128</v>
      </c>
      <c r="H1630" s="475">
        <v>200</v>
      </c>
      <c r="I1630" s="117"/>
      <c r="J1630" s="117"/>
      <c r="K1630" s="445">
        <v>42943</v>
      </c>
      <c r="L1630" s="446" t="s">
        <v>1460</v>
      </c>
      <c r="M1630" s="117"/>
    </row>
    <row r="1631" spans="1:13" s="447" customFormat="1" ht="54.75" customHeight="1">
      <c r="A1631" s="399">
        <v>124</v>
      </c>
      <c r="B1631" s="117"/>
      <c r="C1631" s="400" t="s">
        <v>1461</v>
      </c>
      <c r="D1631" s="400" t="s">
        <v>1452</v>
      </c>
      <c r="E1631" s="474" t="s">
        <v>1453</v>
      </c>
      <c r="F1631" s="263" t="s">
        <v>1462</v>
      </c>
      <c r="G1631" s="400" t="s">
        <v>1463</v>
      </c>
      <c r="H1631" s="475">
        <v>3200</v>
      </c>
      <c r="I1631" s="117"/>
      <c r="J1631" s="117"/>
      <c r="K1631" s="445">
        <v>42943</v>
      </c>
      <c r="L1631" s="446" t="s">
        <v>1464</v>
      </c>
      <c r="M1631" s="117"/>
    </row>
    <row r="1632" spans="1:13" s="447" customFormat="1" ht="54.75" customHeight="1">
      <c r="A1632" s="399">
        <v>125</v>
      </c>
      <c r="B1632" s="117"/>
      <c r="C1632" s="400" t="s">
        <v>1465</v>
      </c>
      <c r="D1632" s="400" t="s">
        <v>1212</v>
      </c>
      <c r="E1632" s="474" t="s">
        <v>1466</v>
      </c>
      <c r="F1632" s="263" t="s">
        <v>1467</v>
      </c>
      <c r="G1632" s="400" t="s">
        <v>1285</v>
      </c>
      <c r="H1632" s="475">
        <v>38223</v>
      </c>
      <c r="I1632" s="117"/>
      <c r="J1632" s="117"/>
      <c r="K1632" s="445" t="s">
        <v>1216</v>
      </c>
      <c r="L1632" s="446" t="s">
        <v>1468</v>
      </c>
      <c r="M1632" s="117"/>
    </row>
    <row r="1633" spans="1:13" s="447" customFormat="1" ht="54.75" customHeight="1">
      <c r="A1633" s="399">
        <v>126</v>
      </c>
      <c r="B1633" s="117"/>
      <c r="C1633" s="400" t="s">
        <v>1469</v>
      </c>
      <c r="D1633" s="400" t="s">
        <v>1470</v>
      </c>
      <c r="E1633" s="474" t="s">
        <v>1471</v>
      </c>
      <c r="F1633" s="263" t="s">
        <v>1472</v>
      </c>
      <c r="G1633" s="400" t="s">
        <v>977</v>
      </c>
      <c r="H1633" s="475">
        <v>19000</v>
      </c>
      <c r="I1633" s="117"/>
      <c r="J1633" s="117"/>
      <c r="K1633" s="445" t="s">
        <v>1216</v>
      </c>
      <c r="L1633" s="446" t="s">
        <v>1473</v>
      </c>
      <c r="M1633" s="117"/>
    </row>
    <row r="1634" spans="1:13" s="447" customFormat="1" ht="54.75" customHeight="1">
      <c r="A1634" s="399">
        <v>127</v>
      </c>
      <c r="B1634" s="117"/>
      <c r="C1634" s="400" t="s">
        <v>1474</v>
      </c>
      <c r="D1634" s="400" t="s">
        <v>1447</v>
      </c>
      <c r="E1634" s="474" t="s">
        <v>1475</v>
      </c>
      <c r="F1634" s="263" t="s">
        <v>1476</v>
      </c>
      <c r="G1634" s="400" t="s">
        <v>1444</v>
      </c>
      <c r="H1634" s="475">
        <v>12500</v>
      </c>
      <c r="I1634" s="117"/>
      <c r="J1634" s="117"/>
      <c r="K1634" s="445" t="s">
        <v>1182</v>
      </c>
      <c r="L1634" s="446" t="s">
        <v>1477</v>
      </c>
      <c r="M1634" s="117"/>
    </row>
    <row r="1635" spans="1:13" s="447" customFormat="1" ht="54.75" customHeight="1">
      <c r="A1635" s="399">
        <v>128</v>
      </c>
      <c r="B1635" s="117"/>
      <c r="C1635" s="400" t="s">
        <v>1478</v>
      </c>
      <c r="D1635" s="400" t="s">
        <v>1212</v>
      </c>
      <c r="E1635" s="474" t="s">
        <v>1479</v>
      </c>
      <c r="F1635" s="263" t="s">
        <v>1480</v>
      </c>
      <c r="G1635" s="400" t="s">
        <v>868</v>
      </c>
      <c r="H1635" s="475">
        <v>2124</v>
      </c>
      <c r="I1635" s="117"/>
      <c r="J1635" s="117"/>
      <c r="K1635" s="445">
        <v>42742</v>
      </c>
      <c r="L1635" s="446" t="s">
        <v>1481</v>
      </c>
      <c r="M1635" s="117"/>
    </row>
    <row r="1636" spans="1:13" ht="54.75" customHeight="1">
      <c r="A1636" s="399">
        <v>129</v>
      </c>
      <c r="B1636" s="4"/>
      <c r="C1636" s="18" t="s">
        <v>1482</v>
      </c>
      <c r="D1636" s="18" t="s">
        <v>1483</v>
      </c>
      <c r="E1636" s="18" t="s">
        <v>1484</v>
      </c>
      <c r="F1636" s="19" t="s">
        <v>1485</v>
      </c>
      <c r="G1636" s="20">
        <v>5460</v>
      </c>
      <c r="H1636" s="450">
        <v>5460</v>
      </c>
      <c r="I1636" s="4"/>
      <c r="J1636" s="4"/>
      <c r="K1636" s="4" t="s">
        <v>1486</v>
      </c>
      <c r="L1636" s="19" t="s">
        <v>1487</v>
      </c>
      <c r="M1636" s="488"/>
    </row>
    <row r="1637" spans="1:13" ht="54.75" customHeight="1">
      <c r="A1637" s="399">
        <v>130</v>
      </c>
      <c r="B1637" s="4"/>
      <c r="C1637" s="18" t="s">
        <v>1488</v>
      </c>
      <c r="D1637" s="18" t="s">
        <v>1489</v>
      </c>
      <c r="E1637" s="18" t="s">
        <v>1490</v>
      </c>
      <c r="F1637" s="19" t="s">
        <v>1491</v>
      </c>
      <c r="G1637" s="20" t="s">
        <v>1492</v>
      </c>
      <c r="H1637" s="450">
        <v>5798</v>
      </c>
      <c r="I1637" s="4"/>
      <c r="J1637" s="4"/>
      <c r="K1637" s="118">
        <v>42411</v>
      </c>
      <c r="L1637" s="19" t="s">
        <v>1493</v>
      </c>
      <c r="M1637" s="4"/>
    </row>
    <row r="1638" spans="1:13" ht="54.75" customHeight="1">
      <c r="A1638" s="399">
        <v>131</v>
      </c>
      <c r="B1638" s="4"/>
      <c r="C1638" s="18" t="s">
        <v>1494</v>
      </c>
      <c r="D1638" s="18" t="s">
        <v>1495</v>
      </c>
      <c r="E1638" s="18" t="s">
        <v>1496</v>
      </c>
      <c r="F1638" s="19" t="s">
        <v>1497</v>
      </c>
      <c r="G1638" s="20" t="s">
        <v>1498</v>
      </c>
      <c r="H1638" s="450">
        <v>2193</v>
      </c>
      <c r="I1638" s="4"/>
      <c r="J1638" s="4"/>
      <c r="K1638" s="118">
        <v>42586</v>
      </c>
      <c r="L1638" s="19" t="s">
        <v>1499</v>
      </c>
      <c r="M1638" s="4"/>
    </row>
    <row r="1639" spans="1:13" ht="54.75" customHeight="1">
      <c r="A1639" s="399">
        <v>132</v>
      </c>
      <c r="B1639" s="4"/>
      <c r="C1639" s="18" t="s">
        <v>1500</v>
      </c>
      <c r="D1639" s="18" t="s">
        <v>1501</v>
      </c>
      <c r="E1639" s="18" t="s">
        <v>1502</v>
      </c>
      <c r="F1639" s="19" t="s">
        <v>1503</v>
      </c>
      <c r="G1639" s="20" t="s">
        <v>1504</v>
      </c>
      <c r="H1639" s="450">
        <v>1800</v>
      </c>
      <c r="I1639" s="4"/>
      <c r="J1639" s="4"/>
      <c r="K1639" s="118">
        <v>42586</v>
      </c>
      <c r="L1639" s="19" t="s">
        <v>1505</v>
      </c>
      <c r="M1639" s="4"/>
    </row>
    <row r="1640" spans="1:13" ht="54.75" customHeight="1">
      <c r="A1640" s="399">
        <v>133</v>
      </c>
      <c r="B1640" s="4"/>
      <c r="C1640" s="18" t="s">
        <v>1506</v>
      </c>
      <c r="D1640" s="18" t="s">
        <v>1507</v>
      </c>
      <c r="E1640" s="18" t="s">
        <v>1508</v>
      </c>
      <c r="F1640" s="19" t="s">
        <v>1509</v>
      </c>
      <c r="G1640" s="20" t="s">
        <v>1510</v>
      </c>
      <c r="H1640" s="450">
        <v>10140</v>
      </c>
      <c r="I1640" s="4"/>
      <c r="J1640" s="4"/>
      <c r="K1640" s="4" t="s">
        <v>1511</v>
      </c>
      <c r="L1640" s="19" t="s">
        <v>1512</v>
      </c>
      <c r="M1640" s="4"/>
    </row>
    <row r="1641" spans="1:13" ht="54.75" customHeight="1">
      <c r="A1641" s="399">
        <v>134</v>
      </c>
      <c r="B1641" s="4"/>
      <c r="C1641" s="18" t="s">
        <v>1513</v>
      </c>
      <c r="D1641" s="18" t="s">
        <v>1514</v>
      </c>
      <c r="E1641" s="18" t="s">
        <v>1515</v>
      </c>
      <c r="F1641" s="19" t="s">
        <v>1516</v>
      </c>
      <c r="G1641" s="20" t="s">
        <v>1517</v>
      </c>
      <c r="H1641" s="450">
        <v>10372</v>
      </c>
      <c r="I1641" s="4"/>
      <c r="J1641" s="4"/>
      <c r="K1641" s="4" t="s">
        <v>1518</v>
      </c>
      <c r="L1641" s="19" t="s">
        <v>1519</v>
      </c>
      <c r="M1641" s="4"/>
    </row>
    <row r="1642" spans="1:13" ht="54.75" customHeight="1">
      <c r="A1642" s="399">
        <v>135</v>
      </c>
      <c r="B1642" s="4"/>
      <c r="C1642" s="18" t="s">
        <v>1520</v>
      </c>
      <c r="D1642" s="489" t="s">
        <v>1521</v>
      </c>
      <c r="E1642" s="18" t="s">
        <v>1522</v>
      </c>
      <c r="F1642" s="19" t="s">
        <v>1523</v>
      </c>
      <c r="G1642" s="18" t="s">
        <v>1128</v>
      </c>
      <c r="H1642" s="490">
        <v>837</v>
      </c>
      <c r="I1642" s="4"/>
      <c r="J1642" s="4"/>
      <c r="K1642" s="118">
        <v>42624</v>
      </c>
      <c r="L1642" s="19" t="s">
        <v>1524</v>
      </c>
      <c r="M1642" s="4"/>
    </row>
    <row r="1643" spans="1:13" ht="54.75" customHeight="1">
      <c r="A1643" s="399">
        <v>136</v>
      </c>
      <c r="B1643" s="4"/>
      <c r="C1643" s="18" t="s">
        <v>1525</v>
      </c>
      <c r="D1643" s="18" t="s">
        <v>1526</v>
      </c>
      <c r="E1643" s="18" t="s">
        <v>1527</v>
      </c>
      <c r="F1643" s="19" t="s">
        <v>1528</v>
      </c>
      <c r="G1643" s="20" t="s">
        <v>1529</v>
      </c>
      <c r="H1643" s="450">
        <v>2100</v>
      </c>
      <c r="I1643" s="4"/>
      <c r="J1643" s="4"/>
      <c r="K1643" s="4" t="s">
        <v>1530</v>
      </c>
      <c r="L1643" s="19" t="s">
        <v>1531</v>
      </c>
      <c r="M1643" s="4"/>
    </row>
    <row r="1644" spans="1:13" ht="54.75" customHeight="1">
      <c r="A1644" s="399">
        <v>137</v>
      </c>
      <c r="B1644" s="4"/>
      <c r="C1644" s="18" t="s">
        <v>1532</v>
      </c>
      <c r="D1644" s="18" t="s">
        <v>1533</v>
      </c>
      <c r="E1644" s="18" t="s">
        <v>1534</v>
      </c>
      <c r="F1644" s="19" t="s">
        <v>1535</v>
      </c>
      <c r="G1644" s="20" t="s">
        <v>1536</v>
      </c>
      <c r="H1644" s="450">
        <v>7160</v>
      </c>
      <c r="I1644" s="4"/>
      <c r="J1644" s="4"/>
      <c r="K1644" s="4" t="s">
        <v>1530</v>
      </c>
      <c r="L1644" s="19" t="s">
        <v>1537</v>
      </c>
      <c r="M1644" s="4"/>
    </row>
    <row r="1645" spans="1:13" ht="54.75" customHeight="1">
      <c r="A1645" s="399">
        <v>138</v>
      </c>
      <c r="B1645" s="4"/>
      <c r="C1645" s="18" t="s">
        <v>1538</v>
      </c>
      <c r="D1645" s="18" t="s">
        <v>1507</v>
      </c>
      <c r="E1645" s="18" t="s">
        <v>1539</v>
      </c>
      <c r="F1645" s="19" t="s">
        <v>1540</v>
      </c>
      <c r="G1645" s="20" t="s">
        <v>1541</v>
      </c>
      <c r="H1645" s="450">
        <v>3780</v>
      </c>
      <c r="I1645" s="4"/>
      <c r="J1645" s="4"/>
      <c r="K1645" s="4" t="s">
        <v>1530</v>
      </c>
      <c r="L1645" s="19" t="s">
        <v>1542</v>
      </c>
      <c r="M1645" s="4"/>
    </row>
    <row r="1646" spans="1:13" ht="54.75" customHeight="1">
      <c r="A1646" s="399">
        <v>139</v>
      </c>
      <c r="B1646" s="4"/>
      <c r="C1646" s="18" t="s">
        <v>1543</v>
      </c>
      <c r="D1646" s="18" t="s">
        <v>1544</v>
      </c>
      <c r="E1646" s="45" t="s">
        <v>1545</v>
      </c>
      <c r="F1646" s="45" t="s">
        <v>1546</v>
      </c>
      <c r="G1646" s="18" t="s">
        <v>1128</v>
      </c>
      <c r="H1646" s="450">
        <v>400</v>
      </c>
      <c r="I1646" s="4"/>
      <c r="J1646" s="4"/>
      <c r="K1646" s="388">
        <v>42440</v>
      </c>
      <c r="L1646" s="45" t="s">
        <v>1547</v>
      </c>
      <c r="M1646" s="488"/>
    </row>
    <row r="1647" spans="1:13" ht="54.75" customHeight="1">
      <c r="A1647" s="399">
        <v>140</v>
      </c>
      <c r="B1647" s="2"/>
      <c r="C1647" s="18" t="s">
        <v>1548</v>
      </c>
      <c r="D1647" s="18" t="s">
        <v>1549</v>
      </c>
      <c r="E1647" s="18" t="s">
        <v>1550</v>
      </c>
      <c r="F1647" s="491" t="s">
        <v>1551</v>
      </c>
      <c r="G1647" s="20" t="s">
        <v>1552</v>
      </c>
      <c r="H1647" s="450">
        <v>9590</v>
      </c>
      <c r="I1647" s="2"/>
      <c r="J1647" s="2"/>
      <c r="K1647" s="4" t="s">
        <v>1553</v>
      </c>
      <c r="L1647" s="19" t="s">
        <v>1554</v>
      </c>
      <c r="M1647" s="2"/>
    </row>
    <row r="1648" spans="1:13" ht="54.75" customHeight="1">
      <c r="A1648" s="399">
        <v>141</v>
      </c>
      <c r="B1648" s="4"/>
      <c r="C1648" s="18" t="s">
        <v>1555</v>
      </c>
      <c r="D1648" s="18" t="s">
        <v>1556</v>
      </c>
      <c r="E1648" s="492" t="s">
        <v>1557</v>
      </c>
      <c r="F1648" s="492" t="s">
        <v>1558</v>
      </c>
      <c r="G1648" s="18" t="s">
        <v>1128</v>
      </c>
      <c r="H1648" s="450"/>
      <c r="I1648" s="4"/>
      <c r="J1648" s="4">
        <v>500</v>
      </c>
      <c r="K1648" s="493">
        <v>42714</v>
      </c>
      <c r="L1648" s="492" t="s">
        <v>1559</v>
      </c>
      <c r="M1648" s="488"/>
    </row>
    <row r="1649" spans="1:13" ht="54.75" customHeight="1">
      <c r="A1649" s="399">
        <v>142</v>
      </c>
      <c r="B1649" s="4"/>
      <c r="C1649" s="18" t="s">
        <v>1560</v>
      </c>
      <c r="D1649" s="18" t="s">
        <v>1561</v>
      </c>
      <c r="E1649" s="18" t="s">
        <v>1562</v>
      </c>
      <c r="F1649" s="19" t="s">
        <v>1563</v>
      </c>
      <c r="G1649" s="20" t="s">
        <v>1564</v>
      </c>
      <c r="H1649" s="450">
        <v>19123</v>
      </c>
      <c r="I1649" s="2"/>
      <c r="J1649" s="2"/>
      <c r="K1649" s="4" t="s">
        <v>1565</v>
      </c>
      <c r="L1649" s="19" t="s">
        <v>1566</v>
      </c>
      <c r="M1649" s="2"/>
    </row>
    <row r="1650" spans="1:13" ht="54.75" customHeight="1">
      <c r="A1650" s="399">
        <v>143</v>
      </c>
      <c r="B1650" s="4"/>
      <c r="C1650" s="18" t="s">
        <v>1567</v>
      </c>
      <c r="D1650" s="18" t="s">
        <v>1568</v>
      </c>
      <c r="E1650" s="18" t="s">
        <v>1569</v>
      </c>
      <c r="F1650" s="19" t="s">
        <v>1570</v>
      </c>
      <c r="G1650" s="20" t="s">
        <v>1571</v>
      </c>
      <c r="H1650" s="450">
        <v>10947</v>
      </c>
      <c r="I1650" s="2"/>
      <c r="J1650" s="2"/>
      <c r="K1650" s="118">
        <v>42589</v>
      </c>
      <c r="L1650" s="19" t="s">
        <v>1572</v>
      </c>
      <c r="M1650" s="2"/>
    </row>
    <row r="1651" spans="1:13" ht="54.75" customHeight="1">
      <c r="A1651" s="399">
        <v>144</v>
      </c>
      <c r="B1651" s="4"/>
      <c r="C1651" s="18" t="s">
        <v>1573</v>
      </c>
      <c r="D1651" s="18" t="s">
        <v>1574</v>
      </c>
      <c r="E1651" s="18" t="s">
        <v>1575</v>
      </c>
      <c r="F1651" s="19" t="s">
        <v>1576</v>
      </c>
      <c r="G1651" s="18" t="s">
        <v>1577</v>
      </c>
      <c r="H1651" s="450">
        <v>400</v>
      </c>
      <c r="I1651" s="4"/>
      <c r="J1651" s="4"/>
      <c r="K1651" s="118">
        <v>42440</v>
      </c>
      <c r="L1651" s="4" t="s">
        <v>1578</v>
      </c>
      <c r="M1651" s="488"/>
    </row>
    <row r="1652" spans="1:13" ht="54.75" customHeight="1">
      <c r="A1652" s="399">
        <v>145</v>
      </c>
      <c r="B1652" s="4"/>
      <c r="C1652" s="18" t="s">
        <v>1579</v>
      </c>
      <c r="D1652" s="18" t="s">
        <v>1580</v>
      </c>
      <c r="E1652" s="18" t="s">
        <v>1581</v>
      </c>
      <c r="F1652" s="19" t="s">
        <v>1582</v>
      </c>
      <c r="G1652" s="18" t="s">
        <v>1583</v>
      </c>
      <c r="H1652" s="450">
        <v>680</v>
      </c>
      <c r="I1652" s="4"/>
      <c r="J1652" s="4"/>
      <c r="K1652" s="118">
        <v>42624</v>
      </c>
      <c r="L1652" s="19" t="s">
        <v>1524</v>
      </c>
      <c r="M1652" s="488"/>
    </row>
    <row r="1653" spans="1:13" s="447" customFormat="1" ht="54.75" customHeight="1">
      <c r="A1653" s="399">
        <v>146</v>
      </c>
      <c r="B1653" s="117"/>
      <c r="C1653" s="400" t="s">
        <v>1584</v>
      </c>
      <c r="D1653" s="400" t="s">
        <v>1585</v>
      </c>
      <c r="E1653" s="474" t="s">
        <v>1586</v>
      </c>
      <c r="F1653" s="263" t="s">
        <v>1587</v>
      </c>
      <c r="G1653" s="400" t="s">
        <v>977</v>
      </c>
      <c r="H1653" s="186">
        <v>4399</v>
      </c>
      <c r="I1653" s="117"/>
      <c r="J1653" s="117"/>
      <c r="K1653" s="445" t="s">
        <v>1588</v>
      </c>
      <c r="L1653" s="446" t="s">
        <v>1589</v>
      </c>
      <c r="M1653" s="117"/>
    </row>
    <row r="1654" spans="1:13" s="447" customFormat="1" ht="54.75" customHeight="1">
      <c r="A1654" s="399">
        <v>147</v>
      </c>
      <c r="B1654" s="117"/>
      <c r="C1654" s="400" t="s">
        <v>1590</v>
      </c>
      <c r="D1654" s="400" t="s">
        <v>1585</v>
      </c>
      <c r="E1654" s="474" t="s">
        <v>1591</v>
      </c>
      <c r="F1654" s="263" t="s">
        <v>1592</v>
      </c>
      <c r="G1654" s="400" t="s">
        <v>977</v>
      </c>
      <c r="H1654" s="186">
        <v>8000</v>
      </c>
      <c r="I1654" s="117"/>
      <c r="J1654" s="117"/>
      <c r="K1654" s="445" t="s">
        <v>1588</v>
      </c>
      <c r="L1654" s="446" t="s">
        <v>1593</v>
      </c>
      <c r="M1654" s="117"/>
    </row>
    <row r="1655" spans="1:13" s="447" customFormat="1" ht="54.75" customHeight="1">
      <c r="A1655" s="399">
        <v>148</v>
      </c>
      <c r="B1655" s="117"/>
      <c r="C1655" s="400" t="s">
        <v>1594</v>
      </c>
      <c r="D1655" s="400" t="str">
        <f>D1654</f>
        <v>Tân Hòa, Hưng Hà</v>
      </c>
      <c r="E1655" s="474" t="s">
        <v>1595</v>
      </c>
      <c r="F1655" s="263" t="s">
        <v>1596</v>
      </c>
      <c r="G1655" s="400" t="s">
        <v>1444</v>
      </c>
      <c r="H1655" s="186">
        <v>2663</v>
      </c>
      <c r="I1655" s="117"/>
      <c r="J1655" s="117"/>
      <c r="K1655" s="445" t="s">
        <v>1588</v>
      </c>
      <c r="L1655" s="446" t="s">
        <v>1597</v>
      </c>
      <c r="M1655" s="117"/>
    </row>
    <row r="1656" spans="1:13" s="447" customFormat="1" ht="54.75" customHeight="1">
      <c r="A1656" s="399">
        <v>149</v>
      </c>
      <c r="B1656" s="117"/>
      <c r="C1656" s="400" t="s">
        <v>1598</v>
      </c>
      <c r="D1656" s="400" t="str">
        <f>D1655</f>
        <v>Tân Hòa, Hưng Hà</v>
      </c>
      <c r="E1656" s="474" t="s">
        <v>1599</v>
      </c>
      <c r="F1656" s="263" t="s">
        <v>1600</v>
      </c>
      <c r="G1656" s="400" t="s">
        <v>1601</v>
      </c>
      <c r="H1656" s="186">
        <v>12500</v>
      </c>
      <c r="I1656" s="117"/>
      <c r="J1656" s="117"/>
      <c r="K1656" s="445" t="s">
        <v>1588</v>
      </c>
      <c r="L1656" s="446" t="s">
        <v>1602</v>
      </c>
      <c r="M1656" s="117"/>
    </row>
    <row r="1657" spans="1:13" s="447" customFormat="1" ht="54.75" customHeight="1">
      <c r="A1657" s="399">
        <v>150</v>
      </c>
      <c r="B1657" s="117"/>
      <c r="C1657" s="400" t="s">
        <v>1603</v>
      </c>
      <c r="D1657" s="400" t="s">
        <v>1604</v>
      </c>
      <c r="E1657" s="474" t="s">
        <v>1605</v>
      </c>
      <c r="F1657" s="263" t="s">
        <v>1606</v>
      </c>
      <c r="G1657" s="400" t="s">
        <v>1607</v>
      </c>
      <c r="H1657" s="186">
        <v>3000</v>
      </c>
      <c r="I1657" s="117"/>
      <c r="J1657" s="494"/>
      <c r="K1657" s="445" t="s">
        <v>1608</v>
      </c>
      <c r="L1657" s="486" t="s">
        <v>1163</v>
      </c>
      <c r="M1657" s="117"/>
    </row>
    <row r="1658" spans="1:13" s="447" customFormat="1" ht="54.75" customHeight="1">
      <c r="A1658" s="399">
        <v>151</v>
      </c>
      <c r="B1658" s="495"/>
      <c r="C1658" s="263" t="s">
        <v>1609</v>
      </c>
      <c r="D1658" s="495" t="s">
        <v>1610</v>
      </c>
      <c r="E1658" s="483" t="s">
        <v>1611</v>
      </c>
      <c r="F1658" s="106" t="s">
        <v>1612</v>
      </c>
      <c r="G1658" s="496" t="s">
        <v>1613</v>
      </c>
      <c r="H1658" s="432">
        <v>4160</v>
      </c>
      <c r="I1658" s="265"/>
      <c r="J1658" s="497"/>
      <c r="K1658" s="445" t="s">
        <v>1614</v>
      </c>
      <c r="L1658" s="486" t="s">
        <v>1615</v>
      </c>
      <c r="M1658" s="117"/>
    </row>
    <row r="1659" spans="1:13" s="447" customFormat="1" ht="54.75" customHeight="1">
      <c r="A1659" s="399">
        <v>152</v>
      </c>
      <c r="B1659" s="117"/>
      <c r="C1659" s="400" t="s">
        <v>1616</v>
      </c>
      <c r="D1659" s="400" t="s">
        <v>1617</v>
      </c>
      <c r="E1659" s="474" t="s">
        <v>1618</v>
      </c>
      <c r="F1659" s="263" t="s">
        <v>1619</v>
      </c>
      <c r="G1659" s="400" t="s">
        <v>1285</v>
      </c>
      <c r="H1659" s="186">
        <v>34438</v>
      </c>
      <c r="I1659" s="117"/>
      <c r="J1659" s="117"/>
      <c r="K1659" s="445" t="s">
        <v>1620</v>
      </c>
      <c r="L1659" s="446" t="s">
        <v>1621</v>
      </c>
      <c r="M1659" s="117"/>
    </row>
    <row r="1660" spans="1:13" s="447" customFormat="1" ht="54.75" customHeight="1">
      <c r="A1660" s="399">
        <v>153</v>
      </c>
      <c r="B1660" s="117"/>
      <c r="C1660" s="400" t="s">
        <v>1622</v>
      </c>
      <c r="D1660" s="400" t="s">
        <v>1585</v>
      </c>
      <c r="E1660" s="474" t="s">
        <v>1623</v>
      </c>
      <c r="F1660" s="263" t="s">
        <v>1624</v>
      </c>
      <c r="G1660" s="400" t="s">
        <v>1625</v>
      </c>
      <c r="H1660" s="186">
        <v>3200</v>
      </c>
      <c r="I1660" s="117"/>
      <c r="J1660" s="117"/>
      <c r="K1660" s="445" t="s">
        <v>1626</v>
      </c>
      <c r="L1660" s="446" t="s">
        <v>1473</v>
      </c>
      <c r="M1660" s="117"/>
    </row>
    <row r="1661" spans="1:13" s="447" customFormat="1" ht="54.75" customHeight="1">
      <c r="A1661" s="399">
        <v>154</v>
      </c>
      <c r="B1661" s="117"/>
      <c r="C1661" s="400" t="s">
        <v>1627</v>
      </c>
      <c r="D1661" s="400" t="s">
        <v>1604</v>
      </c>
      <c r="E1661" s="474" t="s">
        <v>1628</v>
      </c>
      <c r="F1661" s="263" t="s">
        <v>1629</v>
      </c>
      <c r="G1661" s="400" t="s">
        <v>1630</v>
      </c>
      <c r="H1661" s="186">
        <v>1124</v>
      </c>
      <c r="I1661" s="117"/>
      <c r="J1661" s="117"/>
      <c r="K1661" s="445" t="s">
        <v>1631</v>
      </c>
      <c r="L1661" s="446" t="s">
        <v>1632</v>
      </c>
      <c r="M1661" s="117"/>
    </row>
    <row r="1662" spans="1:13" s="447" customFormat="1" ht="54.75" customHeight="1">
      <c r="A1662" s="399">
        <v>155</v>
      </c>
      <c r="B1662" s="117"/>
      <c r="C1662" s="400" t="s">
        <v>1633</v>
      </c>
      <c r="D1662" s="400" t="s">
        <v>1604</v>
      </c>
      <c r="E1662" s="474" t="s">
        <v>1605</v>
      </c>
      <c r="F1662" s="263" t="s">
        <v>1634</v>
      </c>
      <c r="G1662" s="400" t="s">
        <v>1625</v>
      </c>
      <c r="H1662" s="186">
        <v>3200</v>
      </c>
      <c r="I1662" s="117"/>
      <c r="J1662" s="117"/>
      <c r="K1662" s="445" t="s">
        <v>1631</v>
      </c>
      <c r="L1662" s="446" t="s">
        <v>1635</v>
      </c>
      <c r="M1662" s="117"/>
    </row>
    <row r="1663" spans="1:13" s="447" customFormat="1" ht="54.75" customHeight="1">
      <c r="A1663" s="399">
        <v>156</v>
      </c>
      <c r="B1663" s="117"/>
      <c r="C1663" s="400" t="s">
        <v>1636</v>
      </c>
      <c r="D1663" s="400" t="s">
        <v>1604</v>
      </c>
      <c r="E1663" s="474" t="s">
        <v>1605</v>
      </c>
      <c r="F1663" s="263" t="s">
        <v>1637</v>
      </c>
      <c r="G1663" s="400" t="s">
        <v>1625</v>
      </c>
      <c r="H1663" s="186">
        <v>3200</v>
      </c>
      <c r="I1663" s="117"/>
      <c r="J1663" s="117"/>
      <c r="K1663" s="445" t="s">
        <v>1631</v>
      </c>
      <c r="L1663" s="446" t="s">
        <v>1638</v>
      </c>
      <c r="M1663" s="117"/>
    </row>
    <row r="1664" spans="1:13" s="447" customFormat="1" ht="54.75" customHeight="1">
      <c r="A1664" s="399">
        <v>157</v>
      </c>
      <c r="B1664" s="117"/>
      <c r="C1664" s="400" t="s">
        <v>1603</v>
      </c>
      <c r="D1664" s="400" t="s">
        <v>1604</v>
      </c>
      <c r="E1664" s="474" t="s">
        <v>1605</v>
      </c>
      <c r="F1664" s="263" t="s">
        <v>1639</v>
      </c>
      <c r="G1664" s="400" t="s">
        <v>1625</v>
      </c>
      <c r="H1664" s="186">
        <v>3200</v>
      </c>
      <c r="I1664" s="117"/>
      <c r="J1664" s="117"/>
      <c r="K1664" s="445" t="s">
        <v>1640</v>
      </c>
      <c r="L1664" s="446" t="s">
        <v>1641</v>
      </c>
      <c r="M1664" s="117"/>
    </row>
    <row r="1665" spans="1:13" s="447" customFormat="1" ht="54.75" customHeight="1">
      <c r="A1665" s="399">
        <v>158</v>
      </c>
      <c r="B1665" s="117"/>
      <c r="C1665" s="400" t="s">
        <v>1642</v>
      </c>
      <c r="D1665" s="400" t="s">
        <v>1604</v>
      </c>
      <c r="E1665" s="474" t="s">
        <v>1605</v>
      </c>
      <c r="F1665" s="263" t="s">
        <v>1643</v>
      </c>
      <c r="G1665" s="400" t="s">
        <v>1625</v>
      </c>
      <c r="H1665" s="186">
        <v>3200</v>
      </c>
      <c r="I1665" s="117"/>
      <c r="J1665" s="117"/>
      <c r="K1665" s="445" t="s">
        <v>1631</v>
      </c>
      <c r="L1665" s="446" t="s">
        <v>1644</v>
      </c>
      <c r="M1665" s="117"/>
    </row>
    <row r="1666" spans="1:56" s="192" customFormat="1" ht="54.75" customHeight="1">
      <c r="A1666" s="399">
        <v>159</v>
      </c>
      <c r="B1666" s="422"/>
      <c r="C1666" s="472" t="s">
        <v>1645</v>
      </c>
      <c r="D1666" s="472" t="s">
        <v>1646</v>
      </c>
      <c r="E1666" s="472" t="s">
        <v>1647</v>
      </c>
      <c r="F1666" s="472" t="s">
        <v>1648</v>
      </c>
      <c r="G1666" s="472" t="s">
        <v>1444</v>
      </c>
      <c r="H1666" s="438">
        <v>14120</v>
      </c>
      <c r="I1666" s="498"/>
      <c r="J1666" s="498"/>
      <c r="K1666" s="499">
        <v>42811</v>
      </c>
      <c r="L1666" s="472" t="s">
        <v>1649</v>
      </c>
      <c r="M1666" s="418"/>
      <c r="N1666" s="402"/>
      <c r="O1666" s="402"/>
      <c r="P1666" s="402"/>
      <c r="Q1666" s="402"/>
      <c r="R1666" s="402"/>
      <c r="S1666" s="402"/>
      <c r="T1666" s="402"/>
      <c r="U1666" s="402"/>
      <c r="V1666" s="402"/>
      <c r="W1666" s="402"/>
      <c r="X1666" s="402"/>
      <c r="Y1666" s="402"/>
      <c r="Z1666" s="402"/>
      <c r="AA1666" s="402"/>
      <c r="AB1666" s="402"/>
      <c r="AC1666" s="402"/>
      <c r="AD1666" s="402"/>
      <c r="AE1666" s="402"/>
      <c r="AF1666" s="402"/>
      <c r="AG1666" s="402"/>
      <c r="AH1666" s="402"/>
      <c r="AI1666" s="402"/>
      <c r="AJ1666" s="402"/>
      <c r="AK1666" s="402"/>
      <c r="AL1666" s="402"/>
      <c r="AM1666" s="402"/>
      <c r="AN1666" s="402"/>
      <c r="AO1666" s="402"/>
      <c r="AP1666" s="402"/>
      <c r="AQ1666" s="402"/>
      <c r="AR1666" s="402"/>
      <c r="AS1666" s="402"/>
      <c r="AT1666" s="402"/>
      <c r="AU1666" s="402"/>
      <c r="AV1666" s="402"/>
      <c r="AW1666" s="402"/>
      <c r="AX1666" s="402"/>
      <c r="AY1666" s="402"/>
      <c r="AZ1666" s="402"/>
      <c r="BA1666" s="402"/>
      <c r="BB1666" s="402"/>
      <c r="BC1666" s="402"/>
      <c r="BD1666" s="402"/>
    </row>
    <row r="1667" spans="1:13" ht="54.75" customHeight="1">
      <c r="A1667" s="399">
        <v>160</v>
      </c>
      <c r="B1667" s="4"/>
      <c r="C1667" s="418" t="s">
        <v>1650</v>
      </c>
      <c r="D1667" s="418" t="s">
        <v>1651</v>
      </c>
      <c r="E1667" s="418" t="s">
        <v>1652</v>
      </c>
      <c r="F1667" s="418" t="s">
        <v>1653</v>
      </c>
      <c r="G1667" s="418" t="s">
        <v>1654</v>
      </c>
      <c r="H1667" s="401">
        <f>150+5000</f>
        <v>5150</v>
      </c>
      <c r="I1667" s="465"/>
      <c r="J1667" s="465"/>
      <c r="K1667" s="500">
        <v>42880</v>
      </c>
      <c r="L1667" s="465" t="s">
        <v>1655</v>
      </c>
      <c r="M1667" s="501"/>
    </row>
    <row r="1668" spans="1:13" ht="54.75" customHeight="1">
      <c r="A1668" s="399">
        <v>161</v>
      </c>
      <c r="B1668" s="4"/>
      <c r="C1668" s="432" t="s">
        <v>1656</v>
      </c>
      <c r="D1668" s="432" t="s">
        <v>1657</v>
      </c>
      <c r="E1668" s="432" t="s">
        <v>1658</v>
      </c>
      <c r="F1668" s="432" t="s">
        <v>1659</v>
      </c>
      <c r="G1668" s="432" t="s">
        <v>1660</v>
      </c>
      <c r="H1668" s="401">
        <v>2100</v>
      </c>
      <c r="I1668" s="465"/>
      <c r="J1668" s="465"/>
      <c r="K1668" s="500">
        <v>42901</v>
      </c>
      <c r="L1668" s="451" t="s">
        <v>1661</v>
      </c>
      <c r="M1668" s="501"/>
    </row>
    <row r="1669" spans="1:13" ht="54.75" customHeight="1">
      <c r="A1669" s="399">
        <v>162</v>
      </c>
      <c r="B1669" s="4"/>
      <c r="C1669" s="418" t="s">
        <v>1662</v>
      </c>
      <c r="D1669" s="418" t="s">
        <v>1663</v>
      </c>
      <c r="E1669" s="418" t="s">
        <v>1664</v>
      </c>
      <c r="F1669" s="418" t="s">
        <v>1665</v>
      </c>
      <c r="G1669" s="418" t="s">
        <v>1666</v>
      </c>
      <c r="H1669" s="401">
        <v>1513</v>
      </c>
      <c r="I1669" s="465"/>
      <c r="J1669" s="465"/>
      <c r="K1669" s="500">
        <v>42871</v>
      </c>
      <c r="L1669" s="465" t="s">
        <v>1667</v>
      </c>
      <c r="M1669" s="501"/>
    </row>
    <row r="1670" spans="1:13" ht="54.75" customHeight="1">
      <c r="A1670" s="399">
        <v>163</v>
      </c>
      <c r="B1670" s="4"/>
      <c r="C1670" s="418" t="s">
        <v>1668</v>
      </c>
      <c r="D1670" s="418" t="s">
        <v>1669</v>
      </c>
      <c r="E1670" s="418" t="s">
        <v>1670</v>
      </c>
      <c r="F1670" s="418" t="s">
        <v>1671</v>
      </c>
      <c r="G1670" s="418">
        <v>3200</v>
      </c>
      <c r="H1670" s="401">
        <v>3200</v>
      </c>
      <c r="I1670" s="465"/>
      <c r="J1670" s="465"/>
      <c r="K1670" s="500">
        <v>42880</v>
      </c>
      <c r="L1670" s="465" t="s">
        <v>1672</v>
      </c>
      <c r="M1670" s="501"/>
    </row>
    <row r="1671" spans="1:13" ht="54.75" customHeight="1">
      <c r="A1671" s="399">
        <v>164</v>
      </c>
      <c r="B1671" s="4"/>
      <c r="C1671" s="432" t="s">
        <v>1673</v>
      </c>
      <c r="D1671" s="432" t="s">
        <v>1674</v>
      </c>
      <c r="E1671" s="432" t="s">
        <v>1675</v>
      </c>
      <c r="F1671" s="432" t="s">
        <v>1676</v>
      </c>
      <c r="G1671" s="432" t="s">
        <v>1677</v>
      </c>
      <c r="H1671" s="401">
        <v>5200</v>
      </c>
      <c r="I1671" s="418"/>
      <c r="J1671" s="418"/>
      <c r="K1671" s="480">
        <v>42872</v>
      </c>
      <c r="L1671" s="432" t="s">
        <v>1678</v>
      </c>
      <c r="M1671" s="501"/>
    </row>
    <row r="1672" spans="1:13" ht="54.75" customHeight="1">
      <c r="A1672" s="399">
        <v>165</v>
      </c>
      <c r="B1672" s="4"/>
      <c r="C1672" s="432" t="s">
        <v>1679</v>
      </c>
      <c r="D1672" s="432" t="s">
        <v>1680</v>
      </c>
      <c r="E1672" s="432" t="s">
        <v>1681</v>
      </c>
      <c r="F1672" s="432" t="s">
        <v>1682</v>
      </c>
      <c r="G1672" s="432" t="s">
        <v>1683</v>
      </c>
      <c r="H1672" s="401">
        <v>41338</v>
      </c>
      <c r="I1672" s="465"/>
      <c r="J1672" s="465"/>
      <c r="K1672" s="500">
        <v>42893</v>
      </c>
      <c r="L1672" s="451" t="s">
        <v>1684</v>
      </c>
      <c r="M1672" s="501"/>
    </row>
    <row r="1673" spans="1:13" ht="54.75" customHeight="1">
      <c r="A1673" s="399">
        <v>166</v>
      </c>
      <c r="B1673" s="4"/>
      <c r="C1673" s="432" t="s">
        <v>1244</v>
      </c>
      <c r="D1673" s="432" t="s">
        <v>1685</v>
      </c>
      <c r="E1673" s="432" t="s">
        <v>1686</v>
      </c>
      <c r="F1673" s="432" t="s">
        <v>1687</v>
      </c>
      <c r="G1673" s="432" t="s">
        <v>1688</v>
      </c>
      <c r="H1673" s="401">
        <v>5190</v>
      </c>
      <c r="I1673" s="465"/>
      <c r="J1673" s="465"/>
      <c r="K1673" s="500">
        <v>42923</v>
      </c>
      <c r="L1673" s="451" t="s">
        <v>1689</v>
      </c>
      <c r="M1673" s="501"/>
    </row>
    <row r="1674" spans="1:13" ht="54.75" customHeight="1">
      <c r="A1674" s="399">
        <v>167</v>
      </c>
      <c r="B1674" s="4"/>
      <c r="C1674" s="432" t="s">
        <v>697</v>
      </c>
      <c r="D1674" s="432" t="s">
        <v>1680</v>
      </c>
      <c r="E1674" s="432" t="s">
        <v>1690</v>
      </c>
      <c r="F1674" s="432" t="s">
        <v>1691</v>
      </c>
      <c r="G1674" s="432" t="s">
        <v>1692</v>
      </c>
      <c r="H1674" s="401">
        <v>2700</v>
      </c>
      <c r="I1674" s="465"/>
      <c r="J1674" s="465"/>
      <c r="K1674" s="500">
        <v>42969</v>
      </c>
      <c r="L1674" s="451" t="s">
        <v>1693</v>
      </c>
      <c r="M1674" s="501"/>
    </row>
    <row r="1675" spans="1:13" ht="54.75" customHeight="1">
      <c r="A1675" s="399">
        <v>168</v>
      </c>
      <c r="B1675" s="4"/>
      <c r="C1675" s="502" t="s">
        <v>1694</v>
      </c>
      <c r="D1675" s="432" t="s">
        <v>1695</v>
      </c>
      <c r="E1675" s="503" t="s">
        <v>1696</v>
      </c>
      <c r="F1675" s="503" t="s">
        <v>1697</v>
      </c>
      <c r="G1675" s="432" t="s">
        <v>1698</v>
      </c>
      <c r="H1675" s="401">
        <v>1050</v>
      </c>
      <c r="I1675" s="465"/>
      <c r="J1675" s="465"/>
      <c r="K1675" s="500">
        <v>42969</v>
      </c>
      <c r="L1675" s="432" t="s">
        <v>1699</v>
      </c>
      <c r="M1675" s="501"/>
    </row>
    <row r="1676" spans="1:13" ht="54.75" customHeight="1">
      <c r="A1676" s="399">
        <v>169</v>
      </c>
      <c r="B1676" s="4"/>
      <c r="C1676" s="502" t="s">
        <v>1700</v>
      </c>
      <c r="D1676" s="432" t="s">
        <v>1701</v>
      </c>
      <c r="E1676" s="503" t="s">
        <v>1702</v>
      </c>
      <c r="F1676" s="503" t="s">
        <v>1703</v>
      </c>
      <c r="G1676" s="432" t="s">
        <v>1704</v>
      </c>
      <c r="H1676" s="401">
        <v>6600</v>
      </c>
      <c r="I1676" s="465"/>
      <c r="J1676" s="465"/>
      <c r="K1676" s="500">
        <v>42893</v>
      </c>
      <c r="L1676" s="432" t="s">
        <v>1705</v>
      </c>
      <c r="M1676" s="501"/>
    </row>
    <row r="1677" spans="1:13" ht="54.75" customHeight="1">
      <c r="A1677" s="399">
        <v>170</v>
      </c>
      <c r="B1677" s="4"/>
      <c r="C1677" s="504" t="s">
        <v>1673</v>
      </c>
      <c r="D1677" s="432" t="s">
        <v>1706</v>
      </c>
      <c r="E1677" s="503" t="s">
        <v>1707</v>
      </c>
      <c r="F1677" s="504" t="s">
        <v>1708</v>
      </c>
      <c r="G1677" s="432" t="s">
        <v>1709</v>
      </c>
      <c r="H1677" s="401">
        <v>5000</v>
      </c>
      <c r="I1677" s="465"/>
      <c r="J1677" s="465"/>
      <c r="K1677" s="500">
        <v>42934</v>
      </c>
      <c r="L1677" s="432" t="s">
        <v>1710</v>
      </c>
      <c r="M1677" s="501"/>
    </row>
    <row r="1678" spans="1:13" ht="54.75" customHeight="1">
      <c r="A1678" s="399">
        <v>171</v>
      </c>
      <c r="B1678" s="4"/>
      <c r="C1678" s="503" t="s">
        <v>1711</v>
      </c>
      <c r="D1678" s="432" t="s">
        <v>1712</v>
      </c>
      <c r="E1678" s="503" t="s">
        <v>1713</v>
      </c>
      <c r="F1678" s="503" t="s">
        <v>1714</v>
      </c>
      <c r="G1678" s="432" t="s">
        <v>1715</v>
      </c>
      <c r="H1678" s="401">
        <v>3000</v>
      </c>
      <c r="I1678" s="465"/>
      <c r="J1678" s="465"/>
      <c r="K1678" s="500">
        <v>42871</v>
      </c>
      <c r="L1678" s="432" t="s">
        <v>1716</v>
      </c>
      <c r="M1678" s="501"/>
    </row>
    <row r="1679" spans="1:13" ht="54.75" customHeight="1">
      <c r="A1679" s="399">
        <v>172</v>
      </c>
      <c r="B1679" s="4"/>
      <c r="C1679" s="504" t="s">
        <v>1717</v>
      </c>
      <c r="D1679" s="432" t="s">
        <v>1718</v>
      </c>
      <c r="E1679" s="503" t="s">
        <v>1719</v>
      </c>
      <c r="F1679" s="504" t="s">
        <v>1720</v>
      </c>
      <c r="G1679" s="432" t="s">
        <v>1721</v>
      </c>
      <c r="H1679" s="401">
        <v>4767</v>
      </c>
      <c r="I1679" s="465"/>
      <c r="J1679" s="465"/>
      <c r="K1679" s="500">
        <v>42808</v>
      </c>
      <c r="L1679" s="432" t="s">
        <v>1722</v>
      </c>
      <c r="M1679" s="501"/>
    </row>
    <row r="1680" spans="1:13" ht="54.75" customHeight="1">
      <c r="A1680" s="399">
        <v>173</v>
      </c>
      <c r="B1680" s="4"/>
      <c r="C1680" s="504" t="s">
        <v>1723</v>
      </c>
      <c r="D1680" s="432" t="s">
        <v>1724</v>
      </c>
      <c r="E1680" s="503" t="s">
        <v>1725</v>
      </c>
      <c r="F1680" s="504" t="s">
        <v>1726</v>
      </c>
      <c r="G1680" s="432" t="s">
        <v>1727</v>
      </c>
      <c r="H1680" s="401">
        <v>2055</v>
      </c>
      <c r="I1680" s="465"/>
      <c r="J1680" s="465"/>
      <c r="K1680" s="500">
        <v>42901</v>
      </c>
      <c r="L1680" s="432" t="s">
        <v>1728</v>
      </c>
      <c r="M1680" s="501"/>
    </row>
    <row r="1681" spans="1:13" ht="54.75" customHeight="1">
      <c r="A1681" s="399">
        <v>174</v>
      </c>
      <c r="B1681" s="4"/>
      <c r="C1681" s="504" t="s">
        <v>1729</v>
      </c>
      <c r="D1681" s="432" t="s">
        <v>1680</v>
      </c>
      <c r="E1681" s="503" t="s">
        <v>1730</v>
      </c>
      <c r="F1681" s="504" t="s">
        <v>1731</v>
      </c>
      <c r="G1681" s="432" t="s">
        <v>1732</v>
      </c>
      <c r="H1681" s="401">
        <v>5000</v>
      </c>
      <c r="I1681" s="465"/>
      <c r="J1681" s="465"/>
      <c r="K1681" s="500">
        <v>42865</v>
      </c>
      <c r="L1681" s="465" t="s">
        <v>1733</v>
      </c>
      <c r="M1681" s="501"/>
    </row>
    <row r="1682" spans="1:13" ht="54.75" customHeight="1">
      <c r="A1682" s="399">
        <v>175</v>
      </c>
      <c r="B1682" s="4"/>
      <c r="C1682" s="504" t="s">
        <v>1734</v>
      </c>
      <c r="D1682" s="432" t="s">
        <v>1735</v>
      </c>
      <c r="E1682" s="503" t="s">
        <v>1736</v>
      </c>
      <c r="F1682" s="504" t="s">
        <v>1737</v>
      </c>
      <c r="G1682" s="432" t="s">
        <v>1738</v>
      </c>
      <c r="H1682" s="401">
        <v>6190</v>
      </c>
      <c r="I1682" s="465"/>
      <c r="J1682" s="465"/>
      <c r="K1682" s="500">
        <v>42907</v>
      </c>
      <c r="L1682" s="500" t="s">
        <v>1739</v>
      </c>
      <c r="M1682" s="501"/>
    </row>
    <row r="1683" spans="1:13" ht="54.75" customHeight="1">
      <c r="A1683" s="399">
        <v>176</v>
      </c>
      <c r="B1683" s="4"/>
      <c r="C1683" s="504" t="s">
        <v>1740</v>
      </c>
      <c r="D1683" s="432" t="s">
        <v>1741</v>
      </c>
      <c r="E1683" s="503" t="s">
        <v>1742</v>
      </c>
      <c r="F1683" s="504" t="s">
        <v>1743</v>
      </c>
      <c r="G1683" s="432" t="s">
        <v>1744</v>
      </c>
      <c r="H1683" s="401">
        <v>8200</v>
      </c>
      <c r="I1683" s="465"/>
      <c r="J1683" s="465"/>
      <c r="K1683" s="500">
        <v>42906</v>
      </c>
      <c r="L1683" s="465" t="s">
        <v>1745</v>
      </c>
      <c r="M1683" s="501"/>
    </row>
    <row r="1684" spans="1:13" ht="54.75" customHeight="1">
      <c r="A1684" s="399">
        <v>177</v>
      </c>
      <c r="B1684" s="4"/>
      <c r="C1684" s="504" t="s">
        <v>1746</v>
      </c>
      <c r="D1684" s="432" t="s">
        <v>1747</v>
      </c>
      <c r="E1684" s="503" t="s">
        <v>1748</v>
      </c>
      <c r="F1684" s="504" t="s">
        <v>1749</v>
      </c>
      <c r="G1684" s="432" t="s">
        <v>1750</v>
      </c>
      <c r="H1684" s="401">
        <v>5600</v>
      </c>
      <c r="I1684" s="465"/>
      <c r="J1684" s="465"/>
      <c r="K1684" s="500">
        <v>42811</v>
      </c>
      <c r="L1684" s="500" t="s">
        <v>1751</v>
      </c>
      <c r="M1684" s="501"/>
    </row>
    <row r="1685" spans="1:13" ht="54.75" customHeight="1">
      <c r="A1685" s="399">
        <v>178</v>
      </c>
      <c r="B1685" s="4"/>
      <c r="C1685" s="503" t="s">
        <v>1752</v>
      </c>
      <c r="D1685" s="432" t="s">
        <v>1753</v>
      </c>
      <c r="E1685" s="503" t="s">
        <v>1754</v>
      </c>
      <c r="F1685" s="503" t="s">
        <v>1755</v>
      </c>
      <c r="G1685" s="432" t="s">
        <v>1756</v>
      </c>
      <c r="H1685" s="401">
        <v>14760</v>
      </c>
      <c r="I1685" s="418"/>
      <c r="J1685" s="465"/>
      <c r="K1685" s="500">
        <v>42906</v>
      </c>
      <c r="L1685" s="432" t="s">
        <v>1757</v>
      </c>
      <c r="M1685" s="501"/>
    </row>
    <row r="1686" spans="1:13" ht="54.75" customHeight="1">
      <c r="A1686" s="399">
        <v>179</v>
      </c>
      <c r="B1686" s="4"/>
      <c r="C1686" s="503" t="s">
        <v>1758</v>
      </c>
      <c r="D1686" s="432" t="s">
        <v>1759</v>
      </c>
      <c r="E1686" s="503" t="s">
        <v>1760</v>
      </c>
      <c r="F1686" s="503" t="s">
        <v>1761</v>
      </c>
      <c r="G1686" s="432" t="s">
        <v>1762</v>
      </c>
      <c r="H1686" s="401">
        <v>101950</v>
      </c>
      <c r="I1686" s="465"/>
      <c r="J1686" s="465"/>
      <c r="K1686" s="500">
        <v>42839</v>
      </c>
      <c r="L1686" s="432" t="s">
        <v>1763</v>
      </c>
      <c r="M1686" s="501"/>
    </row>
    <row r="1687" spans="1:13" s="447" customFormat="1" ht="54.75" customHeight="1">
      <c r="A1687" s="399">
        <v>180</v>
      </c>
      <c r="B1687" s="117"/>
      <c r="C1687" s="432" t="s">
        <v>1764</v>
      </c>
      <c r="D1687" s="432" t="s">
        <v>1747</v>
      </c>
      <c r="E1687" s="418" t="s">
        <v>1765</v>
      </c>
      <c r="F1687" s="432" t="s">
        <v>1766</v>
      </c>
      <c r="G1687" s="432" t="s">
        <v>1444</v>
      </c>
      <c r="H1687" s="186">
        <v>49369</v>
      </c>
      <c r="I1687" s="418"/>
      <c r="J1687" s="418"/>
      <c r="K1687" s="434">
        <v>42796</v>
      </c>
      <c r="L1687" s="446" t="s">
        <v>1767</v>
      </c>
      <c r="M1687" s="418"/>
    </row>
    <row r="1688" spans="1:13" s="447" customFormat="1" ht="54.75" customHeight="1">
      <c r="A1688" s="399">
        <v>181</v>
      </c>
      <c r="B1688" s="117"/>
      <c r="C1688" s="432" t="s">
        <v>1768</v>
      </c>
      <c r="D1688" s="432" t="s">
        <v>1769</v>
      </c>
      <c r="E1688" s="418" t="s">
        <v>1770</v>
      </c>
      <c r="F1688" s="432" t="s">
        <v>1771</v>
      </c>
      <c r="G1688" s="432" t="s">
        <v>1147</v>
      </c>
      <c r="H1688" s="186">
        <v>5200</v>
      </c>
      <c r="I1688" s="418"/>
      <c r="J1688" s="418"/>
      <c r="K1688" s="434" t="s">
        <v>1772</v>
      </c>
      <c r="L1688" s="446" t="s">
        <v>1773</v>
      </c>
      <c r="M1688" s="418"/>
    </row>
    <row r="1689" spans="1:13" s="447" customFormat="1" ht="54.75" customHeight="1">
      <c r="A1689" s="399">
        <v>182</v>
      </c>
      <c r="B1689" s="117"/>
      <c r="C1689" s="432" t="s">
        <v>1774</v>
      </c>
      <c r="D1689" s="432" t="s">
        <v>1775</v>
      </c>
      <c r="E1689" s="418" t="s">
        <v>1770</v>
      </c>
      <c r="F1689" s="432" t="s">
        <v>1776</v>
      </c>
      <c r="G1689" s="432" t="s">
        <v>1147</v>
      </c>
      <c r="H1689" s="475">
        <v>5200</v>
      </c>
      <c r="I1689" s="418"/>
      <c r="J1689" s="418"/>
      <c r="K1689" s="434">
        <v>42795</v>
      </c>
      <c r="L1689" s="446" t="s">
        <v>1777</v>
      </c>
      <c r="M1689" s="418"/>
    </row>
    <row r="1690" spans="1:13" s="447" customFormat="1" ht="54.75" customHeight="1">
      <c r="A1690" s="399">
        <v>183</v>
      </c>
      <c r="B1690" s="117"/>
      <c r="C1690" s="432" t="s">
        <v>1778</v>
      </c>
      <c r="D1690" s="432" t="s">
        <v>1779</v>
      </c>
      <c r="E1690" s="418" t="s">
        <v>1770</v>
      </c>
      <c r="F1690" s="432" t="s">
        <v>1780</v>
      </c>
      <c r="G1690" s="432" t="s">
        <v>1147</v>
      </c>
      <c r="H1690" s="475">
        <v>3200</v>
      </c>
      <c r="I1690" s="418"/>
      <c r="J1690" s="418"/>
      <c r="K1690" s="434">
        <v>42971</v>
      </c>
      <c r="L1690" s="446" t="s">
        <v>1781</v>
      </c>
      <c r="M1690" s="418"/>
    </row>
    <row r="1691" spans="1:13" s="447" customFormat="1" ht="54.75" customHeight="1">
      <c r="A1691" s="399">
        <v>184</v>
      </c>
      <c r="B1691" s="117"/>
      <c r="C1691" s="418" t="s">
        <v>1782</v>
      </c>
      <c r="D1691" s="418" t="s">
        <v>941</v>
      </c>
      <c r="E1691" s="418" t="s">
        <v>1783</v>
      </c>
      <c r="F1691" s="418" t="s">
        <v>1784</v>
      </c>
      <c r="G1691" s="418" t="s">
        <v>1153</v>
      </c>
      <c r="H1691" s="401">
        <v>5200</v>
      </c>
      <c r="I1691" s="418"/>
      <c r="J1691" s="418"/>
      <c r="K1691" s="480">
        <v>42795</v>
      </c>
      <c r="L1691" s="505" t="s">
        <v>1785</v>
      </c>
      <c r="M1691" s="418"/>
    </row>
    <row r="1692" spans="1:13" s="447" customFormat="1" ht="54.75" customHeight="1">
      <c r="A1692" s="399">
        <v>185</v>
      </c>
      <c r="B1692" s="117"/>
      <c r="C1692" s="432" t="s">
        <v>1786</v>
      </c>
      <c r="D1692" s="432" t="s">
        <v>941</v>
      </c>
      <c r="E1692" s="465" t="s">
        <v>1787</v>
      </c>
      <c r="F1692" s="432" t="s">
        <v>1788</v>
      </c>
      <c r="G1692" s="432"/>
      <c r="H1692" s="475">
        <v>5200</v>
      </c>
      <c r="I1692" s="186">
        <f>SUM(I1666:I1691)</f>
        <v>0</v>
      </c>
      <c r="J1692" s="186">
        <v>0</v>
      </c>
      <c r="K1692" s="434">
        <v>42944</v>
      </c>
      <c r="L1692" s="446" t="s">
        <v>1789</v>
      </c>
      <c r="M1692" s="418"/>
    </row>
    <row r="1693" spans="1:13" s="447" customFormat="1" ht="54.75" customHeight="1">
      <c r="A1693" s="399">
        <v>186</v>
      </c>
      <c r="B1693" s="117"/>
      <c r="C1693" s="432" t="s">
        <v>1790</v>
      </c>
      <c r="D1693" s="432" t="s">
        <v>1791</v>
      </c>
      <c r="E1693" s="465" t="s">
        <v>1792</v>
      </c>
      <c r="F1693" s="432" t="s">
        <v>1793</v>
      </c>
      <c r="G1693" s="432"/>
      <c r="H1693" s="475">
        <v>9700</v>
      </c>
      <c r="I1693" s="186">
        <v>0</v>
      </c>
      <c r="J1693" s="186">
        <v>0</v>
      </c>
      <c r="K1693" s="434">
        <v>42943</v>
      </c>
      <c r="L1693" s="446" t="s">
        <v>1794</v>
      </c>
      <c r="M1693" s="418"/>
    </row>
    <row r="1694" spans="1:13" s="447" customFormat="1" ht="54.75" customHeight="1">
      <c r="A1694" s="399">
        <v>187</v>
      </c>
      <c r="B1694" s="117"/>
      <c r="C1694" s="132" t="s">
        <v>1795</v>
      </c>
      <c r="D1694" s="432" t="s">
        <v>1796</v>
      </c>
      <c r="E1694" s="465" t="s">
        <v>1797</v>
      </c>
      <c r="F1694" s="432" t="s">
        <v>1798</v>
      </c>
      <c r="G1694" s="432"/>
      <c r="H1694" s="475">
        <v>222000</v>
      </c>
      <c r="I1694" s="186">
        <v>0</v>
      </c>
      <c r="J1694" s="186">
        <v>0</v>
      </c>
      <c r="K1694" s="434">
        <v>43099</v>
      </c>
      <c r="L1694" s="434" t="s">
        <v>1799</v>
      </c>
      <c r="M1694" s="418"/>
    </row>
    <row r="1695" spans="1:13" s="447" customFormat="1" ht="54.75" customHeight="1">
      <c r="A1695" s="399">
        <v>188</v>
      </c>
      <c r="B1695" s="117"/>
      <c r="C1695" s="327" t="s">
        <v>1800</v>
      </c>
      <c r="D1695" s="257" t="s">
        <v>1801</v>
      </c>
      <c r="E1695" s="145" t="s">
        <v>1802</v>
      </c>
      <c r="F1695" s="145" t="s">
        <v>1803</v>
      </c>
      <c r="G1695" s="185"/>
      <c r="H1695" s="506">
        <v>170655</v>
      </c>
      <c r="I1695" s="186">
        <v>0</v>
      </c>
      <c r="J1695" s="186">
        <v>0</v>
      </c>
      <c r="K1695" s="434">
        <v>43099</v>
      </c>
      <c r="L1695" s="434" t="s">
        <v>1799</v>
      </c>
      <c r="M1695" s="117"/>
    </row>
    <row r="1696" spans="1:13" s="447" customFormat="1" ht="54.75" customHeight="1">
      <c r="A1696" s="399">
        <v>189</v>
      </c>
      <c r="B1696" s="507"/>
      <c r="C1696" s="508" t="s">
        <v>1804</v>
      </c>
      <c r="D1696" s="504" t="s">
        <v>1791</v>
      </c>
      <c r="E1696" s="509" t="s">
        <v>1805</v>
      </c>
      <c r="F1696" s="510" t="s">
        <v>1806</v>
      </c>
      <c r="G1696" s="511" t="s">
        <v>1128</v>
      </c>
      <c r="H1696" s="512">
        <v>700</v>
      </c>
      <c r="I1696" s="186">
        <v>0</v>
      </c>
      <c r="J1696" s="186">
        <v>0</v>
      </c>
      <c r="K1696" s="434">
        <v>42905</v>
      </c>
      <c r="L1696" s="446" t="s">
        <v>1807</v>
      </c>
      <c r="M1696" s="418"/>
    </row>
    <row r="1697" spans="1:13" s="447" customFormat="1" ht="54.75" customHeight="1">
      <c r="A1697" s="399">
        <v>190</v>
      </c>
      <c r="B1697" s="507"/>
      <c r="C1697" s="106" t="s">
        <v>1461</v>
      </c>
      <c r="D1697" s="504" t="s">
        <v>1808</v>
      </c>
      <c r="E1697" s="483" t="s">
        <v>1809</v>
      </c>
      <c r="F1697" s="513" t="s">
        <v>1810</v>
      </c>
      <c r="G1697" s="511" t="s">
        <v>1128</v>
      </c>
      <c r="H1697" s="512">
        <v>9565</v>
      </c>
      <c r="I1697" s="186">
        <v>0</v>
      </c>
      <c r="J1697" s="186">
        <v>0</v>
      </c>
      <c r="K1697" s="434">
        <v>42905</v>
      </c>
      <c r="L1697" s="446" t="s">
        <v>1811</v>
      </c>
      <c r="M1697" s="418"/>
    </row>
    <row r="1698" spans="1:13" s="447" customFormat="1" ht="54.75" customHeight="1">
      <c r="A1698" s="399">
        <v>191</v>
      </c>
      <c r="B1698" s="507"/>
      <c r="C1698" s="106" t="s">
        <v>1461</v>
      </c>
      <c r="D1698" s="504" t="s">
        <v>1808</v>
      </c>
      <c r="E1698" s="483" t="s">
        <v>1809</v>
      </c>
      <c r="F1698" s="513" t="s">
        <v>1812</v>
      </c>
      <c r="G1698" s="511" t="s">
        <v>1285</v>
      </c>
      <c r="H1698" s="512">
        <v>66854</v>
      </c>
      <c r="I1698" s="186">
        <v>0</v>
      </c>
      <c r="J1698" s="186">
        <v>0</v>
      </c>
      <c r="K1698" s="434">
        <v>42905</v>
      </c>
      <c r="L1698" s="446" t="s">
        <v>1615</v>
      </c>
      <c r="M1698" s="418"/>
    </row>
    <row r="1699" spans="1:13" s="447" customFormat="1" ht="54.75" customHeight="1">
      <c r="A1699" s="399">
        <v>192</v>
      </c>
      <c r="B1699" s="507"/>
      <c r="C1699" s="106" t="s">
        <v>1813</v>
      </c>
      <c r="D1699" s="483" t="str">
        <f>D1691</f>
        <v>Thống nhất, Hưng hà</v>
      </c>
      <c r="E1699" s="509" t="s">
        <v>1814</v>
      </c>
      <c r="F1699" s="510" t="s">
        <v>1815</v>
      </c>
      <c r="G1699" s="511" t="s">
        <v>1816</v>
      </c>
      <c r="H1699" s="512">
        <v>3200</v>
      </c>
      <c r="I1699" s="348"/>
      <c r="J1699" s="497"/>
      <c r="K1699" s="514">
        <v>43208</v>
      </c>
      <c r="L1699" s="263" t="s">
        <v>1817</v>
      </c>
      <c r="M1699" s="418"/>
    </row>
    <row r="1700" spans="1:13" s="447" customFormat="1" ht="54.75" customHeight="1">
      <c r="A1700" s="399">
        <v>193</v>
      </c>
      <c r="B1700" s="507"/>
      <c r="C1700" s="106" t="s">
        <v>1818</v>
      </c>
      <c r="D1700" s="483" t="str">
        <f>D1692</f>
        <v>Thống nhất, Hưng hà</v>
      </c>
      <c r="E1700" s="509" t="s">
        <v>1814</v>
      </c>
      <c r="F1700" s="510" t="s">
        <v>1819</v>
      </c>
      <c r="G1700" s="511" t="s">
        <v>1816</v>
      </c>
      <c r="H1700" s="512">
        <v>3200</v>
      </c>
      <c r="I1700" s="348"/>
      <c r="J1700" s="497"/>
      <c r="K1700" s="514">
        <v>43208</v>
      </c>
      <c r="L1700" s="263" t="s">
        <v>1820</v>
      </c>
      <c r="M1700" s="418"/>
    </row>
    <row r="1701" spans="1:13" s="447" customFormat="1" ht="54.75" customHeight="1">
      <c r="A1701" s="399">
        <v>194</v>
      </c>
      <c r="B1701" s="507"/>
      <c r="C1701" s="106" t="s">
        <v>1821</v>
      </c>
      <c r="D1701" s="483" t="str">
        <f>D1693</f>
        <v>Đông Đô, Hưng hà</v>
      </c>
      <c r="E1701" s="509" t="s">
        <v>1814</v>
      </c>
      <c r="F1701" s="510" t="s">
        <v>1822</v>
      </c>
      <c r="G1701" s="511" t="s">
        <v>1816</v>
      </c>
      <c r="H1701" s="512">
        <v>3200</v>
      </c>
      <c r="I1701" s="348"/>
      <c r="J1701" s="497"/>
      <c r="K1701" s="514">
        <v>43208</v>
      </c>
      <c r="L1701" s="263" t="s">
        <v>1823</v>
      </c>
      <c r="M1701" s="418"/>
    </row>
    <row r="1702" spans="1:13" s="447" customFormat="1" ht="54.75" customHeight="1">
      <c r="A1702" s="399">
        <v>195</v>
      </c>
      <c r="B1702" s="507"/>
      <c r="C1702" s="515" t="s">
        <v>1824</v>
      </c>
      <c r="D1702" s="504" t="s">
        <v>1604</v>
      </c>
      <c r="E1702" s="509" t="s">
        <v>1825</v>
      </c>
      <c r="F1702" s="516" t="s">
        <v>1826</v>
      </c>
      <c r="G1702" s="511" t="s">
        <v>1816</v>
      </c>
      <c r="H1702" s="512">
        <v>3200</v>
      </c>
      <c r="I1702" s="348"/>
      <c r="J1702" s="497"/>
      <c r="K1702" s="410" t="s">
        <v>1827</v>
      </c>
      <c r="L1702" s="410" t="s">
        <v>1828</v>
      </c>
      <c r="M1702" s="418"/>
    </row>
    <row r="1703" spans="1:13" s="447" customFormat="1" ht="45.75" customHeight="1">
      <c r="A1703" s="399">
        <v>196</v>
      </c>
      <c r="B1703" s="507"/>
      <c r="C1703" s="515" t="s">
        <v>1829</v>
      </c>
      <c r="D1703" s="504" t="s">
        <v>1604</v>
      </c>
      <c r="E1703" s="509" t="s">
        <v>1825</v>
      </c>
      <c r="F1703" s="516" t="s">
        <v>1830</v>
      </c>
      <c r="G1703" s="511" t="s">
        <v>1816</v>
      </c>
      <c r="H1703" s="512">
        <v>3200</v>
      </c>
      <c r="I1703" s="348"/>
      <c r="J1703" s="497"/>
      <c r="K1703" s="410" t="s">
        <v>1827</v>
      </c>
      <c r="L1703" s="410" t="s">
        <v>1831</v>
      </c>
      <c r="M1703" s="418"/>
    </row>
    <row r="1704" spans="1:13" s="447" customFormat="1" ht="45.75" customHeight="1">
      <c r="A1704" s="399">
        <v>197</v>
      </c>
      <c r="B1704" s="507"/>
      <c r="C1704" s="515" t="s">
        <v>1832</v>
      </c>
      <c r="D1704" s="504" t="s">
        <v>1604</v>
      </c>
      <c r="E1704" s="509" t="s">
        <v>1825</v>
      </c>
      <c r="F1704" s="516" t="s">
        <v>1833</v>
      </c>
      <c r="G1704" s="511" t="s">
        <v>1816</v>
      </c>
      <c r="H1704" s="512">
        <v>3200</v>
      </c>
      <c r="I1704" s="348"/>
      <c r="J1704" s="497"/>
      <c r="K1704" s="410" t="s">
        <v>1827</v>
      </c>
      <c r="L1704" s="410" t="s">
        <v>1834</v>
      </c>
      <c r="M1704" s="418"/>
    </row>
    <row r="1705" spans="1:13" s="447" customFormat="1" ht="45.75" customHeight="1">
      <c r="A1705" s="399">
        <v>198</v>
      </c>
      <c r="B1705" s="507"/>
      <c r="C1705" s="106" t="s">
        <v>1835</v>
      </c>
      <c r="D1705" s="504" t="s">
        <v>1836</v>
      </c>
      <c r="E1705" s="483" t="s">
        <v>1837</v>
      </c>
      <c r="F1705" s="510" t="s">
        <v>1838</v>
      </c>
      <c r="G1705" s="511" t="s">
        <v>1816</v>
      </c>
      <c r="H1705" s="512">
        <v>4800</v>
      </c>
      <c r="I1705" s="348"/>
      <c r="J1705" s="497"/>
      <c r="K1705" s="514">
        <v>43210</v>
      </c>
      <c r="L1705" s="263" t="s">
        <v>1839</v>
      </c>
      <c r="M1705" s="418"/>
    </row>
    <row r="1706" spans="1:13" s="447" customFormat="1" ht="45.75" customHeight="1">
      <c r="A1706" s="399">
        <v>199</v>
      </c>
      <c r="B1706" s="507"/>
      <c r="C1706" s="106" t="s">
        <v>1840</v>
      </c>
      <c r="D1706" s="504" t="s">
        <v>1585</v>
      </c>
      <c r="E1706" s="483" t="s">
        <v>1841</v>
      </c>
      <c r="F1706" s="510" t="s">
        <v>1842</v>
      </c>
      <c r="G1706" s="511" t="s">
        <v>977</v>
      </c>
      <c r="H1706" s="512">
        <v>3000</v>
      </c>
      <c r="I1706" s="348"/>
      <c r="J1706" s="497"/>
      <c r="K1706" s="514">
        <v>43210</v>
      </c>
      <c r="L1706" s="263" t="s">
        <v>1843</v>
      </c>
      <c r="M1706" s="418"/>
    </row>
    <row r="1707" spans="1:13" s="447" customFormat="1" ht="45.75" customHeight="1">
      <c r="A1707" s="399">
        <v>200</v>
      </c>
      <c r="B1707" s="507"/>
      <c r="C1707" s="106" t="s">
        <v>1844</v>
      </c>
      <c r="D1707" s="504" t="s">
        <v>1585</v>
      </c>
      <c r="E1707" s="483" t="s">
        <v>1841</v>
      </c>
      <c r="F1707" s="510" t="s">
        <v>1845</v>
      </c>
      <c r="G1707" s="511" t="s">
        <v>977</v>
      </c>
      <c r="H1707" s="512">
        <v>2200</v>
      </c>
      <c r="I1707" s="348"/>
      <c r="J1707" s="497"/>
      <c r="K1707" s="514">
        <v>43210</v>
      </c>
      <c r="L1707" s="263" t="s">
        <v>1846</v>
      </c>
      <c r="M1707" s="418"/>
    </row>
    <row r="1708" spans="1:44" s="525" customFormat="1" ht="32.25" customHeight="1">
      <c r="A1708" s="399">
        <v>201</v>
      </c>
      <c r="B1708" s="517"/>
      <c r="C1708" s="518" t="s">
        <v>1847</v>
      </c>
      <c r="D1708" s="517"/>
      <c r="E1708" s="448" t="s">
        <v>1848</v>
      </c>
      <c r="F1708" s="519" t="s">
        <v>1849</v>
      </c>
      <c r="G1708" s="511" t="s">
        <v>977</v>
      </c>
      <c r="H1708" s="520">
        <v>2810</v>
      </c>
      <c r="I1708" s="521"/>
      <c r="J1708" s="522"/>
      <c r="K1708" s="514">
        <v>43210</v>
      </c>
      <c r="L1708" s="263" t="s">
        <v>1850</v>
      </c>
      <c r="M1708" s="418"/>
      <c r="N1708" s="447"/>
      <c r="O1708" s="447"/>
      <c r="P1708" s="447"/>
      <c r="Q1708" s="447"/>
      <c r="R1708" s="523"/>
      <c r="S1708" s="523"/>
      <c r="T1708" s="523"/>
      <c r="U1708" s="523"/>
      <c r="V1708" s="523"/>
      <c r="W1708" s="523"/>
      <c r="X1708" s="523"/>
      <c r="Y1708" s="523"/>
      <c r="Z1708" s="523"/>
      <c r="AA1708" s="523"/>
      <c r="AB1708" s="523"/>
      <c r="AC1708" s="523"/>
      <c r="AD1708" s="523"/>
      <c r="AE1708" s="523"/>
      <c r="AF1708" s="523"/>
      <c r="AG1708" s="523"/>
      <c r="AH1708" s="523"/>
      <c r="AI1708" s="523"/>
      <c r="AJ1708" s="523"/>
      <c r="AK1708" s="523"/>
      <c r="AL1708" s="523"/>
      <c r="AM1708" s="523"/>
      <c r="AN1708" s="523"/>
      <c r="AO1708" s="523"/>
      <c r="AP1708" s="523"/>
      <c r="AQ1708" s="523"/>
      <c r="AR1708" s="524"/>
    </row>
    <row r="1709" spans="1:44" s="525" customFormat="1" ht="32.25" customHeight="1">
      <c r="A1709" s="399">
        <v>202</v>
      </c>
      <c r="B1709" s="517"/>
      <c r="C1709" s="518" t="s">
        <v>1851</v>
      </c>
      <c r="D1709" s="517"/>
      <c r="E1709" s="448" t="s">
        <v>1848</v>
      </c>
      <c r="F1709" s="519" t="s">
        <v>1852</v>
      </c>
      <c r="G1709" s="511" t="s">
        <v>977</v>
      </c>
      <c r="H1709" s="520">
        <v>5500</v>
      </c>
      <c r="I1709" s="521"/>
      <c r="J1709" s="522"/>
      <c r="K1709" s="514">
        <v>43210</v>
      </c>
      <c r="L1709" s="263" t="s">
        <v>1853</v>
      </c>
      <c r="M1709" s="418"/>
      <c r="N1709" s="447"/>
      <c r="O1709" s="447"/>
      <c r="P1709" s="447"/>
      <c r="Q1709" s="447"/>
      <c r="R1709" s="523"/>
      <c r="S1709" s="523"/>
      <c r="T1709" s="523"/>
      <c r="U1709" s="523"/>
      <c r="V1709" s="523"/>
      <c r="W1709" s="523"/>
      <c r="X1709" s="523"/>
      <c r="Y1709" s="523"/>
      <c r="Z1709" s="523"/>
      <c r="AA1709" s="523"/>
      <c r="AB1709" s="523"/>
      <c r="AC1709" s="523"/>
      <c r="AD1709" s="523"/>
      <c r="AE1709" s="523"/>
      <c r="AF1709" s="523"/>
      <c r="AG1709" s="523"/>
      <c r="AH1709" s="523"/>
      <c r="AI1709" s="523"/>
      <c r="AJ1709" s="523"/>
      <c r="AK1709" s="523"/>
      <c r="AL1709" s="523"/>
      <c r="AM1709" s="523"/>
      <c r="AN1709" s="523"/>
      <c r="AO1709" s="523"/>
      <c r="AP1709" s="523"/>
      <c r="AQ1709" s="523"/>
      <c r="AR1709" s="524"/>
    </row>
    <row r="1710" spans="1:44" s="525" customFormat="1" ht="32.25" customHeight="1">
      <c r="A1710" s="399">
        <v>203</v>
      </c>
      <c r="B1710" s="517"/>
      <c r="C1710" s="518" t="s">
        <v>1854</v>
      </c>
      <c r="D1710" s="517"/>
      <c r="E1710" s="448" t="s">
        <v>1848</v>
      </c>
      <c r="F1710" s="519" t="s">
        <v>1855</v>
      </c>
      <c r="G1710" s="511" t="s">
        <v>977</v>
      </c>
      <c r="H1710" s="520">
        <v>6200</v>
      </c>
      <c r="I1710" s="521"/>
      <c r="J1710" s="522"/>
      <c r="K1710" s="514">
        <v>43210</v>
      </c>
      <c r="L1710" s="263" t="s">
        <v>1856</v>
      </c>
      <c r="M1710" s="418"/>
      <c r="N1710" s="447"/>
      <c r="O1710" s="447"/>
      <c r="P1710" s="447"/>
      <c r="Q1710" s="447"/>
      <c r="R1710" s="523"/>
      <c r="S1710" s="523"/>
      <c r="T1710" s="523"/>
      <c r="U1710" s="523"/>
      <c r="V1710" s="523"/>
      <c r="W1710" s="523"/>
      <c r="X1710" s="523"/>
      <c r="Y1710" s="523"/>
      <c r="Z1710" s="523"/>
      <c r="AA1710" s="523"/>
      <c r="AB1710" s="523"/>
      <c r="AC1710" s="523"/>
      <c r="AD1710" s="523"/>
      <c r="AE1710" s="523"/>
      <c r="AF1710" s="523"/>
      <c r="AG1710" s="523"/>
      <c r="AH1710" s="523"/>
      <c r="AI1710" s="523"/>
      <c r="AJ1710" s="523"/>
      <c r="AK1710" s="523"/>
      <c r="AL1710" s="523"/>
      <c r="AM1710" s="523"/>
      <c r="AN1710" s="523"/>
      <c r="AO1710" s="523"/>
      <c r="AP1710" s="523"/>
      <c r="AQ1710" s="523"/>
      <c r="AR1710" s="524"/>
    </row>
    <row r="1711" spans="1:13" s="447" customFormat="1" ht="45.75" customHeight="1">
      <c r="A1711" s="399">
        <v>204</v>
      </c>
      <c r="B1711" s="507"/>
      <c r="C1711" s="106" t="s">
        <v>1857</v>
      </c>
      <c r="D1711" s="504" t="s">
        <v>1858</v>
      </c>
      <c r="E1711" s="483" t="s">
        <v>1859</v>
      </c>
      <c r="F1711" s="510" t="s">
        <v>1860</v>
      </c>
      <c r="G1711" s="511" t="s">
        <v>1861</v>
      </c>
      <c r="H1711" s="512">
        <v>27700</v>
      </c>
      <c r="I1711" s="348"/>
      <c r="J1711" s="497"/>
      <c r="K1711" s="514">
        <v>43302</v>
      </c>
      <c r="L1711" s="263" t="s">
        <v>1862</v>
      </c>
      <c r="M1711" s="418"/>
    </row>
    <row r="1712" spans="1:13" s="447" customFormat="1" ht="45.75" customHeight="1">
      <c r="A1712" s="399">
        <v>205</v>
      </c>
      <c r="B1712" s="507"/>
      <c r="C1712" s="106" t="s">
        <v>1863</v>
      </c>
      <c r="D1712" s="504" t="s">
        <v>1864</v>
      </c>
      <c r="E1712" s="483" t="s">
        <v>1865</v>
      </c>
      <c r="F1712" s="510" t="s">
        <v>1866</v>
      </c>
      <c r="G1712" s="511" t="s">
        <v>966</v>
      </c>
      <c r="H1712" s="512">
        <v>10200</v>
      </c>
      <c r="I1712" s="348"/>
      <c r="J1712" s="497"/>
      <c r="K1712" s="514">
        <v>43302</v>
      </c>
      <c r="L1712" s="263" t="s">
        <v>1867</v>
      </c>
      <c r="M1712" s="418"/>
    </row>
    <row r="1713" spans="1:30" s="525" customFormat="1" ht="35.25" customHeight="1">
      <c r="A1713" s="399">
        <v>206</v>
      </c>
      <c r="B1713" s="411"/>
      <c r="C1713" s="526" t="s">
        <v>1868</v>
      </c>
      <c r="D1713" s="504" t="s">
        <v>1864</v>
      </c>
      <c r="E1713" s="483" t="s">
        <v>1865</v>
      </c>
      <c r="F1713" s="510" t="s">
        <v>1869</v>
      </c>
      <c r="G1713" s="527" t="s">
        <v>966</v>
      </c>
      <c r="H1713" s="528">
        <v>13855</v>
      </c>
      <c r="I1713" s="529"/>
      <c r="J1713" s="522"/>
      <c r="K1713" s="514">
        <v>43302</v>
      </c>
      <c r="L1713" s="263" t="s">
        <v>1870</v>
      </c>
      <c r="M1713" s="418"/>
      <c r="N1713" s="523"/>
      <c r="O1713" s="523"/>
      <c r="P1713" s="523"/>
      <c r="Q1713" s="523"/>
      <c r="R1713" s="523"/>
      <c r="S1713" s="523"/>
      <c r="T1713" s="523"/>
      <c r="U1713" s="523"/>
      <c r="V1713" s="523"/>
      <c r="W1713" s="523"/>
      <c r="X1713" s="523"/>
      <c r="Y1713" s="523"/>
      <c r="Z1713" s="523"/>
      <c r="AA1713" s="523"/>
      <c r="AB1713" s="523"/>
      <c r="AC1713" s="523"/>
      <c r="AD1713" s="523"/>
    </row>
    <row r="1714" spans="1:30" s="525" customFormat="1" ht="35.25" customHeight="1">
      <c r="A1714" s="399">
        <v>207</v>
      </c>
      <c r="B1714" s="411"/>
      <c r="C1714" s="526" t="s">
        <v>1871</v>
      </c>
      <c r="D1714" s="504" t="s">
        <v>1864</v>
      </c>
      <c r="E1714" s="483" t="s">
        <v>1865</v>
      </c>
      <c r="F1714" s="510" t="s">
        <v>1872</v>
      </c>
      <c r="G1714" s="527" t="s">
        <v>966</v>
      </c>
      <c r="H1714" s="530">
        <v>10200</v>
      </c>
      <c r="I1714" s="529"/>
      <c r="J1714" s="522"/>
      <c r="K1714" s="514">
        <v>43302</v>
      </c>
      <c r="L1714" s="263" t="s">
        <v>1873</v>
      </c>
      <c r="M1714" s="418"/>
      <c r="N1714" s="523"/>
      <c r="O1714" s="523"/>
      <c r="P1714" s="523"/>
      <c r="Q1714" s="523"/>
      <c r="R1714" s="523"/>
      <c r="S1714" s="523"/>
      <c r="T1714" s="523"/>
      <c r="U1714" s="523"/>
      <c r="V1714" s="523"/>
      <c r="W1714" s="523"/>
      <c r="X1714" s="523"/>
      <c r="Y1714" s="523"/>
      <c r="Z1714" s="523"/>
      <c r="AA1714" s="523"/>
      <c r="AB1714" s="523"/>
      <c r="AC1714" s="523"/>
      <c r="AD1714" s="523"/>
    </row>
    <row r="1715" spans="1:30" s="525" customFormat="1" ht="35.25" customHeight="1">
      <c r="A1715" s="399">
        <v>208</v>
      </c>
      <c r="B1715" s="411"/>
      <c r="C1715" s="526" t="s">
        <v>1874</v>
      </c>
      <c r="D1715" s="504" t="s">
        <v>1864</v>
      </c>
      <c r="E1715" s="483" t="s">
        <v>1865</v>
      </c>
      <c r="F1715" s="510" t="s">
        <v>1875</v>
      </c>
      <c r="G1715" s="527" t="s">
        <v>966</v>
      </c>
      <c r="H1715" s="530">
        <v>12000</v>
      </c>
      <c r="I1715" s="529"/>
      <c r="J1715" s="522"/>
      <c r="K1715" s="514">
        <v>43302</v>
      </c>
      <c r="L1715" s="263" t="s">
        <v>1876</v>
      </c>
      <c r="M1715" s="418"/>
      <c r="N1715" s="523"/>
      <c r="O1715" s="523"/>
      <c r="P1715" s="523"/>
      <c r="Q1715" s="523"/>
      <c r="R1715" s="523"/>
      <c r="S1715" s="523"/>
      <c r="T1715" s="523"/>
      <c r="U1715" s="523"/>
      <c r="V1715" s="523"/>
      <c r="W1715" s="523"/>
      <c r="X1715" s="523"/>
      <c r="Y1715" s="523"/>
      <c r="Z1715" s="523"/>
      <c r="AA1715" s="523"/>
      <c r="AB1715" s="523"/>
      <c r="AC1715" s="523"/>
      <c r="AD1715" s="523"/>
    </row>
    <row r="1716" spans="1:30" s="525" customFormat="1" ht="35.25" customHeight="1">
      <c r="A1716" s="399">
        <v>209</v>
      </c>
      <c r="B1716" s="411"/>
      <c r="C1716" s="526" t="s">
        <v>1877</v>
      </c>
      <c r="D1716" s="504" t="s">
        <v>1864</v>
      </c>
      <c r="E1716" s="483" t="s">
        <v>1865</v>
      </c>
      <c r="F1716" s="510" t="s">
        <v>1878</v>
      </c>
      <c r="G1716" s="527" t="s">
        <v>966</v>
      </c>
      <c r="H1716" s="530">
        <v>12200</v>
      </c>
      <c r="I1716" s="529"/>
      <c r="J1716" s="522"/>
      <c r="K1716" s="514">
        <v>43302</v>
      </c>
      <c r="L1716" s="263" t="s">
        <v>1879</v>
      </c>
      <c r="M1716" s="418"/>
      <c r="N1716" s="523"/>
      <c r="O1716" s="523"/>
      <c r="P1716" s="523"/>
      <c r="Q1716" s="523"/>
      <c r="R1716" s="523"/>
      <c r="S1716" s="523"/>
      <c r="T1716" s="523"/>
      <c r="U1716" s="523"/>
      <c r="V1716" s="523"/>
      <c r="W1716" s="523"/>
      <c r="X1716" s="523"/>
      <c r="Y1716" s="523"/>
      <c r="Z1716" s="523"/>
      <c r="AA1716" s="523"/>
      <c r="AB1716" s="523"/>
      <c r="AC1716" s="523"/>
      <c r="AD1716" s="523"/>
    </row>
    <row r="1717" spans="1:30" s="525" customFormat="1" ht="35.25" customHeight="1">
      <c r="A1717" s="399">
        <v>210</v>
      </c>
      <c r="B1717" s="411"/>
      <c r="C1717" s="531" t="s">
        <v>1880</v>
      </c>
      <c r="D1717" s="504" t="s">
        <v>1881</v>
      </c>
      <c r="E1717" s="532" t="s">
        <v>1882</v>
      </c>
      <c r="F1717" s="510" t="s">
        <v>1883</v>
      </c>
      <c r="G1717" s="527" t="s">
        <v>966</v>
      </c>
      <c r="H1717" s="530">
        <v>10000</v>
      </c>
      <c r="I1717" s="529"/>
      <c r="J1717" s="522"/>
      <c r="K1717" s="514">
        <v>43302</v>
      </c>
      <c r="L1717" s="263" t="s">
        <v>1884</v>
      </c>
      <c r="M1717" s="418"/>
      <c r="N1717" s="523"/>
      <c r="O1717" s="523"/>
      <c r="P1717" s="523"/>
      <c r="Q1717" s="523"/>
      <c r="R1717" s="523"/>
      <c r="S1717" s="523"/>
      <c r="T1717" s="523"/>
      <c r="U1717" s="523"/>
      <c r="V1717" s="523"/>
      <c r="W1717" s="523"/>
      <c r="X1717" s="523"/>
      <c r="Y1717" s="523"/>
      <c r="Z1717" s="523"/>
      <c r="AA1717" s="523"/>
      <c r="AB1717" s="523"/>
      <c r="AC1717" s="523"/>
      <c r="AD1717" s="523"/>
    </row>
    <row r="1718" spans="1:30" s="525" customFormat="1" ht="35.25" customHeight="1">
      <c r="A1718" s="399">
        <v>211</v>
      </c>
      <c r="B1718" s="411"/>
      <c r="C1718" s="531" t="s">
        <v>1885</v>
      </c>
      <c r="D1718" s="504" t="s">
        <v>1881</v>
      </c>
      <c r="E1718" s="532" t="s">
        <v>1882</v>
      </c>
      <c r="F1718" s="510" t="s">
        <v>1883</v>
      </c>
      <c r="G1718" s="527" t="s">
        <v>966</v>
      </c>
      <c r="H1718" s="530">
        <v>5200</v>
      </c>
      <c r="I1718" s="529"/>
      <c r="J1718" s="522"/>
      <c r="K1718" s="514">
        <v>43302</v>
      </c>
      <c r="L1718" s="263" t="s">
        <v>1886</v>
      </c>
      <c r="M1718" s="418"/>
      <c r="N1718" s="523"/>
      <c r="O1718" s="523"/>
      <c r="P1718" s="523"/>
      <c r="Q1718" s="523"/>
      <c r="R1718" s="523"/>
      <c r="S1718" s="523"/>
      <c r="T1718" s="523"/>
      <c r="U1718" s="523"/>
      <c r="V1718" s="523"/>
      <c r="W1718" s="523"/>
      <c r="X1718" s="523"/>
      <c r="Y1718" s="523"/>
      <c r="Z1718" s="523"/>
      <c r="AA1718" s="523"/>
      <c r="AB1718" s="523"/>
      <c r="AC1718" s="523"/>
      <c r="AD1718" s="523"/>
    </row>
    <row r="1719" spans="1:30" s="525" customFormat="1" ht="35.25" customHeight="1">
      <c r="A1719" s="399">
        <v>212</v>
      </c>
      <c r="B1719" s="411"/>
      <c r="C1719" s="531" t="s">
        <v>1887</v>
      </c>
      <c r="D1719" s="504" t="s">
        <v>1881</v>
      </c>
      <c r="E1719" s="532" t="s">
        <v>1882</v>
      </c>
      <c r="F1719" s="510" t="s">
        <v>1883</v>
      </c>
      <c r="G1719" s="527" t="s">
        <v>966</v>
      </c>
      <c r="H1719" s="530">
        <v>3200</v>
      </c>
      <c r="I1719" s="529"/>
      <c r="J1719" s="522"/>
      <c r="K1719" s="533">
        <v>43340</v>
      </c>
      <c r="L1719" s="263" t="s">
        <v>1888</v>
      </c>
      <c r="M1719" s="418"/>
      <c r="N1719" s="523"/>
      <c r="O1719" s="523"/>
      <c r="P1719" s="523"/>
      <c r="Q1719" s="523"/>
      <c r="R1719" s="523"/>
      <c r="S1719" s="523"/>
      <c r="T1719" s="523"/>
      <c r="U1719" s="523"/>
      <c r="V1719" s="523"/>
      <c r="W1719" s="523"/>
      <c r="X1719" s="523"/>
      <c r="Y1719" s="523"/>
      <c r="Z1719" s="523"/>
      <c r="AA1719" s="523"/>
      <c r="AB1719" s="523"/>
      <c r="AC1719" s="523"/>
      <c r="AD1719" s="523"/>
    </row>
    <row r="1720" spans="1:30" s="525" customFormat="1" ht="35.25" customHeight="1">
      <c r="A1720" s="399">
        <v>213</v>
      </c>
      <c r="B1720" s="411"/>
      <c r="C1720" s="531" t="s">
        <v>1889</v>
      </c>
      <c r="D1720" s="504" t="s">
        <v>1881</v>
      </c>
      <c r="E1720" s="532" t="s">
        <v>1882</v>
      </c>
      <c r="F1720" s="510" t="s">
        <v>1883</v>
      </c>
      <c r="G1720" s="527" t="s">
        <v>966</v>
      </c>
      <c r="H1720" s="530">
        <v>5200</v>
      </c>
      <c r="I1720" s="529"/>
      <c r="J1720" s="522"/>
      <c r="K1720" s="533">
        <v>43340</v>
      </c>
      <c r="L1720" s="263" t="s">
        <v>1890</v>
      </c>
      <c r="M1720" s="418"/>
      <c r="N1720" s="523"/>
      <c r="O1720" s="523"/>
      <c r="P1720" s="523"/>
      <c r="Q1720" s="523"/>
      <c r="R1720" s="523"/>
      <c r="S1720" s="523"/>
      <c r="T1720" s="523"/>
      <c r="U1720" s="523"/>
      <c r="V1720" s="523"/>
      <c r="W1720" s="523"/>
      <c r="X1720" s="523"/>
      <c r="Y1720" s="523"/>
      <c r="Z1720" s="523"/>
      <c r="AA1720" s="523"/>
      <c r="AB1720" s="523"/>
      <c r="AC1720" s="523"/>
      <c r="AD1720" s="523"/>
    </row>
    <row r="1721" spans="1:30" s="525" customFormat="1" ht="35.25" customHeight="1">
      <c r="A1721" s="399">
        <v>214</v>
      </c>
      <c r="B1721" s="411"/>
      <c r="C1721" s="531" t="s">
        <v>1891</v>
      </c>
      <c r="D1721" s="504" t="s">
        <v>1881</v>
      </c>
      <c r="E1721" s="532" t="s">
        <v>1882</v>
      </c>
      <c r="F1721" s="510" t="s">
        <v>1883</v>
      </c>
      <c r="G1721" s="527" t="s">
        <v>966</v>
      </c>
      <c r="H1721" s="530">
        <v>7200</v>
      </c>
      <c r="I1721" s="529"/>
      <c r="J1721" s="522"/>
      <c r="K1721" s="533">
        <v>43340</v>
      </c>
      <c r="L1721" s="263" t="s">
        <v>1892</v>
      </c>
      <c r="M1721" s="418"/>
      <c r="N1721" s="523"/>
      <c r="O1721" s="523"/>
      <c r="P1721" s="523"/>
      <c r="Q1721" s="523"/>
      <c r="R1721" s="523"/>
      <c r="S1721" s="523"/>
      <c r="T1721" s="523"/>
      <c r="U1721" s="523"/>
      <c r="V1721" s="523"/>
      <c r="W1721" s="523"/>
      <c r="X1721" s="523"/>
      <c r="Y1721" s="523"/>
      <c r="Z1721" s="523"/>
      <c r="AA1721" s="523"/>
      <c r="AB1721" s="523"/>
      <c r="AC1721" s="523"/>
      <c r="AD1721" s="523"/>
    </row>
    <row r="1722" spans="1:30" s="525" customFormat="1" ht="35.25" customHeight="1">
      <c r="A1722" s="399">
        <v>215</v>
      </c>
      <c r="B1722" s="411"/>
      <c r="C1722" s="531" t="s">
        <v>1893</v>
      </c>
      <c r="D1722" s="504" t="s">
        <v>1881</v>
      </c>
      <c r="E1722" s="532" t="s">
        <v>1882</v>
      </c>
      <c r="F1722" s="510" t="s">
        <v>1883</v>
      </c>
      <c r="G1722" s="527" t="s">
        <v>966</v>
      </c>
      <c r="H1722" s="530">
        <v>3200</v>
      </c>
      <c r="I1722" s="529"/>
      <c r="J1722" s="522"/>
      <c r="K1722" s="533">
        <v>43340</v>
      </c>
      <c r="L1722" s="263" t="s">
        <v>1894</v>
      </c>
      <c r="M1722" s="418"/>
      <c r="N1722" s="523"/>
      <c r="O1722" s="523"/>
      <c r="P1722" s="523"/>
      <c r="Q1722" s="523"/>
      <c r="R1722" s="523"/>
      <c r="S1722" s="523"/>
      <c r="T1722" s="523"/>
      <c r="U1722" s="523"/>
      <c r="V1722" s="523"/>
      <c r="W1722" s="523"/>
      <c r="X1722" s="523"/>
      <c r="Y1722" s="523"/>
      <c r="Z1722" s="523"/>
      <c r="AA1722" s="523"/>
      <c r="AB1722" s="523"/>
      <c r="AC1722" s="523"/>
      <c r="AD1722" s="523"/>
    </row>
    <row r="1723" spans="1:30" s="525" customFormat="1" ht="35.25" customHeight="1">
      <c r="A1723" s="399">
        <v>216</v>
      </c>
      <c r="B1723" s="411"/>
      <c r="C1723" s="531" t="s">
        <v>1895</v>
      </c>
      <c r="D1723" s="504" t="s">
        <v>1881</v>
      </c>
      <c r="E1723" s="532" t="s">
        <v>1882</v>
      </c>
      <c r="F1723" s="510" t="s">
        <v>1883</v>
      </c>
      <c r="G1723" s="527" t="s">
        <v>966</v>
      </c>
      <c r="H1723" s="534">
        <v>3200</v>
      </c>
      <c r="I1723" s="529"/>
      <c r="J1723" s="522"/>
      <c r="K1723" s="533">
        <v>43340</v>
      </c>
      <c r="L1723" s="263" t="s">
        <v>1896</v>
      </c>
      <c r="M1723" s="418"/>
      <c r="N1723" s="523"/>
      <c r="O1723" s="523"/>
      <c r="P1723" s="523"/>
      <c r="Q1723" s="523"/>
      <c r="R1723" s="523"/>
      <c r="S1723" s="523"/>
      <c r="T1723" s="523"/>
      <c r="U1723" s="523"/>
      <c r="V1723" s="523"/>
      <c r="W1723" s="523"/>
      <c r="X1723" s="523"/>
      <c r="Y1723" s="523"/>
      <c r="Z1723" s="523"/>
      <c r="AA1723" s="523"/>
      <c r="AB1723" s="523"/>
      <c r="AC1723" s="523"/>
      <c r="AD1723" s="523"/>
    </row>
    <row r="1724" spans="1:30" s="525" customFormat="1" ht="35.25" customHeight="1">
      <c r="A1724" s="399">
        <v>217</v>
      </c>
      <c r="B1724" s="411"/>
      <c r="C1724" s="526" t="s">
        <v>1897</v>
      </c>
      <c r="D1724" s="504" t="s">
        <v>1898</v>
      </c>
      <c r="E1724" s="532" t="s">
        <v>1899</v>
      </c>
      <c r="F1724" s="510" t="s">
        <v>1900</v>
      </c>
      <c r="G1724" s="527" t="s">
        <v>1285</v>
      </c>
      <c r="H1724" s="535">
        <v>94600</v>
      </c>
      <c r="I1724" s="529"/>
      <c r="J1724" s="522"/>
      <c r="K1724" s="533">
        <v>43340</v>
      </c>
      <c r="L1724" s="263" t="s">
        <v>1901</v>
      </c>
      <c r="M1724" s="418"/>
      <c r="N1724" s="523"/>
      <c r="O1724" s="523"/>
      <c r="P1724" s="523"/>
      <c r="Q1724" s="523"/>
      <c r="R1724" s="523"/>
      <c r="S1724" s="523"/>
      <c r="T1724" s="523"/>
      <c r="U1724" s="523"/>
      <c r="V1724" s="523"/>
      <c r="W1724" s="523"/>
      <c r="X1724" s="523"/>
      <c r="Y1724" s="523"/>
      <c r="Z1724" s="523"/>
      <c r="AA1724" s="523"/>
      <c r="AB1724" s="523"/>
      <c r="AC1724" s="523"/>
      <c r="AD1724" s="523"/>
    </row>
    <row r="1725" spans="1:30" s="525" customFormat="1" ht="35.25" customHeight="1">
      <c r="A1725" s="399">
        <v>218</v>
      </c>
      <c r="B1725" s="411"/>
      <c r="C1725" s="526" t="s">
        <v>1902</v>
      </c>
      <c r="D1725" s="536" t="s">
        <v>1436</v>
      </c>
      <c r="E1725" s="526" t="s">
        <v>1903</v>
      </c>
      <c r="F1725" s="533" t="s">
        <v>1904</v>
      </c>
      <c r="G1725" s="527" t="s">
        <v>966</v>
      </c>
      <c r="H1725" s="537">
        <v>100400</v>
      </c>
      <c r="I1725" s="529"/>
      <c r="J1725" s="522"/>
      <c r="K1725" s="533">
        <v>43340</v>
      </c>
      <c r="L1725" s="263" t="s">
        <v>1905</v>
      </c>
      <c r="M1725" s="418"/>
      <c r="N1725" s="523"/>
      <c r="O1725" s="523"/>
      <c r="P1725" s="523"/>
      <c r="Q1725" s="523"/>
      <c r="R1725" s="523"/>
      <c r="S1725" s="523"/>
      <c r="T1725" s="523"/>
      <c r="U1725" s="523"/>
      <c r="V1725" s="523"/>
      <c r="W1725" s="523"/>
      <c r="X1725" s="523"/>
      <c r="Y1725" s="523"/>
      <c r="Z1725" s="523"/>
      <c r="AA1725" s="523"/>
      <c r="AB1725" s="523"/>
      <c r="AC1725" s="523"/>
      <c r="AD1725" s="523"/>
    </row>
    <row r="1726" spans="1:30" s="525" customFormat="1" ht="35.25" customHeight="1">
      <c r="A1726" s="399">
        <v>219</v>
      </c>
      <c r="B1726" s="411"/>
      <c r="C1726" s="106" t="s">
        <v>1906</v>
      </c>
      <c r="D1726" s="538" t="s">
        <v>1447</v>
      </c>
      <c r="E1726" s="539" t="s">
        <v>1907</v>
      </c>
      <c r="F1726" s="540" t="s">
        <v>1908</v>
      </c>
      <c r="G1726" s="527" t="s">
        <v>966</v>
      </c>
      <c r="H1726" s="541" t="s">
        <v>1909</v>
      </c>
      <c r="I1726" s="529"/>
      <c r="J1726" s="522"/>
      <c r="K1726" s="533">
        <v>43340</v>
      </c>
      <c r="L1726" s="263" t="s">
        <v>1910</v>
      </c>
      <c r="M1726" s="418"/>
      <c r="N1726" s="523"/>
      <c r="O1726" s="523"/>
      <c r="P1726" s="523"/>
      <c r="Q1726" s="523"/>
      <c r="R1726" s="523"/>
      <c r="S1726" s="523"/>
      <c r="T1726" s="523"/>
      <c r="U1726" s="523"/>
      <c r="V1726" s="523"/>
      <c r="W1726" s="523"/>
      <c r="X1726" s="523"/>
      <c r="Y1726" s="523"/>
      <c r="Z1726" s="523"/>
      <c r="AA1726" s="523"/>
      <c r="AB1726" s="523"/>
      <c r="AC1726" s="523"/>
      <c r="AD1726" s="523"/>
    </row>
    <row r="1727" spans="1:30" s="525" customFormat="1" ht="35.25" customHeight="1">
      <c r="A1727" s="399">
        <v>220</v>
      </c>
      <c r="B1727" s="411"/>
      <c r="C1727" s="106" t="s">
        <v>1911</v>
      </c>
      <c r="D1727" s="538" t="s">
        <v>1447</v>
      </c>
      <c r="E1727" s="539" t="s">
        <v>1907</v>
      </c>
      <c r="F1727" s="540" t="s">
        <v>1908</v>
      </c>
      <c r="G1727" s="527" t="s">
        <v>966</v>
      </c>
      <c r="H1727" s="541" t="s">
        <v>1912</v>
      </c>
      <c r="I1727" s="529"/>
      <c r="J1727" s="522"/>
      <c r="K1727" s="533">
        <v>43340</v>
      </c>
      <c r="L1727" s="263" t="s">
        <v>1913</v>
      </c>
      <c r="M1727" s="418"/>
      <c r="N1727" s="523"/>
      <c r="O1727" s="523"/>
      <c r="P1727" s="523"/>
      <c r="Q1727" s="523"/>
      <c r="R1727" s="523"/>
      <c r="S1727" s="523"/>
      <c r="T1727" s="523"/>
      <c r="U1727" s="523"/>
      <c r="V1727" s="523"/>
      <c r="W1727" s="523"/>
      <c r="X1727" s="523"/>
      <c r="Y1727" s="523"/>
      <c r="Z1727" s="523"/>
      <c r="AA1727" s="523"/>
      <c r="AB1727" s="523"/>
      <c r="AC1727" s="523"/>
      <c r="AD1727" s="523"/>
    </row>
    <row r="1728" spans="1:30" s="525" customFormat="1" ht="35.25" customHeight="1">
      <c r="A1728" s="399">
        <v>221</v>
      </c>
      <c r="B1728" s="513"/>
      <c r="C1728" s="495" t="s">
        <v>1914</v>
      </c>
      <c r="D1728" s="483" t="s">
        <v>1447</v>
      </c>
      <c r="E1728" s="106" t="s">
        <v>1915</v>
      </c>
      <c r="F1728" s="496" t="s">
        <v>1916</v>
      </c>
      <c r="G1728" s="263" t="str">
        <f>G1727</f>
        <v>Án Phí + Phạt</v>
      </c>
      <c r="H1728" s="265">
        <v>5200</v>
      </c>
      <c r="I1728" s="265"/>
      <c r="J1728" s="265"/>
      <c r="K1728" s="533">
        <v>43340</v>
      </c>
      <c r="L1728" s="263" t="s">
        <v>1917</v>
      </c>
      <c r="M1728" s="418"/>
      <c r="N1728" s="523"/>
      <c r="O1728" s="523"/>
      <c r="P1728" s="523"/>
      <c r="Q1728" s="523"/>
      <c r="R1728" s="523"/>
      <c r="S1728" s="523"/>
      <c r="T1728" s="523"/>
      <c r="U1728" s="523"/>
      <c r="V1728" s="523"/>
      <c r="W1728" s="523"/>
      <c r="X1728" s="523"/>
      <c r="Y1728" s="523"/>
      <c r="Z1728" s="523"/>
      <c r="AA1728" s="523"/>
      <c r="AB1728" s="523"/>
      <c r="AC1728" s="523"/>
      <c r="AD1728" s="523"/>
    </row>
    <row r="1729" spans="1:30" s="525" customFormat="1" ht="35.25" customHeight="1">
      <c r="A1729" s="399">
        <v>222</v>
      </c>
      <c r="B1729" s="513"/>
      <c r="C1729" s="495" t="s">
        <v>1918</v>
      </c>
      <c r="D1729" s="483" t="s">
        <v>1447</v>
      </c>
      <c r="E1729" s="106" t="s">
        <v>1919</v>
      </c>
      <c r="F1729" s="496" t="s">
        <v>1920</v>
      </c>
      <c r="G1729" s="263" t="s">
        <v>321</v>
      </c>
      <c r="H1729" s="265">
        <v>20000</v>
      </c>
      <c r="I1729" s="265"/>
      <c r="J1729" s="265"/>
      <c r="K1729" s="533">
        <v>43340</v>
      </c>
      <c r="L1729" s="263" t="s">
        <v>1921</v>
      </c>
      <c r="M1729" s="418"/>
      <c r="N1729" s="523"/>
      <c r="O1729" s="523"/>
      <c r="P1729" s="523"/>
      <c r="Q1729" s="523"/>
      <c r="R1729" s="523"/>
      <c r="S1729" s="523"/>
      <c r="T1729" s="523"/>
      <c r="U1729" s="523"/>
      <c r="V1729" s="523"/>
      <c r="W1729" s="523"/>
      <c r="X1729" s="523"/>
      <c r="Y1729" s="523"/>
      <c r="Z1729" s="523"/>
      <c r="AA1729" s="523"/>
      <c r="AB1729" s="523"/>
      <c r="AC1729" s="523"/>
      <c r="AD1729" s="523"/>
    </row>
    <row r="1730" spans="1:30" s="525" customFormat="1" ht="35.25" customHeight="1">
      <c r="A1730" s="399">
        <v>223</v>
      </c>
      <c r="B1730" s="513"/>
      <c r="C1730" s="495" t="s">
        <v>1922</v>
      </c>
      <c r="D1730" s="483" t="s">
        <v>1923</v>
      </c>
      <c r="E1730" s="106" t="s">
        <v>1907</v>
      </c>
      <c r="F1730" s="496" t="s">
        <v>1924</v>
      </c>
      <c r="G1730" s="263" t="str">
        <f>G1728</f>
        <v>Án Phí + Phạt</v>
      </c>
      <c r="H1730" s="265">
        <v>8200</v>
      </c>
      <c r="I1730" s="265"/>
      <c r="J1730" s="265"/>
      <c r="K1730" s="533">
        <v>43340</v>
      </c>
      <c r="L1730" s="263" t="s">
        <v>1925</v>
      </c>
      <c r="M1730" s="418"/>
      <c r="N1730" s="523"/>
      <c r="O1730" s="523"/>
      <c r="P1730" s="523"/>
      <c r="Q1730" s="523"/>
      <c r="R1730" s="523"/>
      <c r="S1730" s="523"/>
      <c r="T1730" s="523"/>
      <c r="U1730" s="523"/>
      <c r="V1730" s="523"/>
      <c r="W1730" s="523"/>
      <c r="X1730" s="523"/>
      <c r="Y1730" s="523"/>
      <c r="Z1730" s="523"/>
      <c r="AA1730" s="523"/>
      <c r="AB1730" s="523"/>
      <c r="AC1730" s="523"/>
      <c r="AD1730" s="523"/>
    </row>
    <row r="1731" spans="1:30" s="525" customFormat="1" ht="35.25" customHeight="1">
      <c r="A1731" s="399">
        <v>224</v>
      </c>
      <c r="B1731" s="513"/>
      <c r="C1731" s="495" t="s">
        <v>1926</v>
      </c>
      <c r="D1731" s="483" t="s">
        <v>1927</v>
      </c>
      <c r="E1731" s="106" t="s">
        <v>1907</v>
      </c>
      <c r="F1731" s="496" t="s">
        <v>1928</v>
      </c>
      <c r="G1731" s="263" t="str">
        <f>G1730</f>
        <v>Án Phí + Phạt</v>
      </c>
      <c r="H1731" s="265">
        <v>7200</v>
      </c>
      <c r="I1731" s="265"/>
      <c r="J1731" s="265"/>
      <c r="K1731" s="533">
        <v>43340</v>
      </c>
      <c r="L1731" s="263" t="s">
        <v>1929</v>
      </c>
      <c r="M1731" s="418"/>
      <c r="N1731" s="523"/>
      <c r="O1731" s="523"/>
      <c r="P1731" s="523"/>
      <c r="Q1731" s="523"/>
      <c r="R1731" s="523"/>
      <c r="S1731" s="523"/>
      <c r="T1731" s="523"/>
      <c r="U1731" s="523"/>
      <c r="V1731" s="523"/>
      <c r="W1731" s="523"/>
      <c r="X1731" s="523"/>
      <c r="Y1731" s="523"/>
      <c r="Z1731" s="523"/>
      <c r="AA1731" s="523"/>
      <c r="AB1731" s="523"/>
      <c r="AC1731" s="523"/>
      <c r="AD1731" s="523"/>
    </row>
    <row r="1732" spans="1:30" s="525" customFormat="1" ht="35.25" customHeight="1">
      <c r="A1732" s="399">
        <v>225</v>
      </c>
      <c r="B1732" s="513"/>
      <c r="C1732" s="107" t="s">
        <v>1930</v>
      </c>
      <c r="D1732" s="483" t="s">
        <v>1931</v>
      </c>
      <c r="E1732" s="106" t="s">
        <v>1932</v>
      </c>
      <c r="F1732" s="108" t="s">
        <v>1933</v>
      </c>
      <c r="G1732" s="263" t="s">
        <v>1934</v>
      </c>
      <c r="H1732" s="265">
        <v>5200</v>
      </c>
      <c r="I1732" s="265"/>
      <c r="J1732" s="265"/>
      <c r="K1732" s="533" t="s">
        <v>1935</v>
      </c>
      <c r="L1732" s="263" t="s">
        <v>1936</v>
      </c>
      <c r="M1732" s="418"/>
      <c r="N1732" s="523"/>
      <c r="O1732" s="523"/>
      <c r="P1732" s="523"/>
      <c r="Q1732" s="523"/>
      <c r="R1732" s="523"/>
      <c r="S1732" s="523"/>
      <c r="T1732" s="523"/>
      <c r="U1732" s="523"/>
      <c r="V1732" s="523"/>
      <c r="W1732" s="523"/>
      <c r="X1732" s="523"/>
      <c r="Y1732" s="523"/>
      <c r="Z1732" s="523"/>
      <c r="AA1732" s="523"/>
      <c r="AB1732" s="523"/>
      <c r="AC1732" s="523"/>
      <c r="AD1732" s="523"/>
    </row>
    <row r="1733" spans="1:30" s="525" customFormat="1" ht="35.25" customHeight="1">
      <c r="A1733" s="399">
        <v>226</v>
      </c>
      <c r="B1733" s="513"/>
      <c r="C1733" s="107" t="s">
        <v>1937</v>
      </c>
      <c r="D1733" s="483" t="s">
        <v>1938</v>
      </c>
      <c r="E1733" s="106" t="s">
        <v>1932</v>
      </c>
      <c r="F1733" s="108" t="s">
        <v>1939</v>
      </c>
      <c r="G1733" s="263" t="s">
        <v>1934</v>
      </c>
      <c r="H1733" s="109">
        <v>15000</v>
      </c>
      <c r="I1733" s="265"/>
      <c r="J1733" s="265"/>
      <c r="K1733" s="533" t="s">
        <v>1935</v>
      </c>
      <c r="L1733" s="263" t="s">
        <v>1940</v>
      </c>
      <c r="M1733" s="418"/>
      <c r="N1733" s="523"/>
      <c r="O1733" s="523"/>
      <c r="P1733" s="523"/>
      <c r="Q1733" s="523"/>
      <c r="R1733" s="523"/>
      <c r="S1733" s="523"/>
      <c r="T1733" s="523"/>
      <c r="U1733" s="523"/>
      <c r="V1733" s="523"/>
      <c r="W1733" s="523"/>
      <c r="X1733" s="523"/>
      <c r="Y1733" s="523"/>
      <c r="Z1733" s="523"/>
      <c r="AA1733" s="523"/>
      <c r="AB1733" s="523"/>
      <c r="AC1733" s="523"/>
      <c r="AD1733" s="523"/>
    </row>
    <row r="1734" spans="1:30" s="525" customFormat="1" ht="35.25" customHeight="1">
      <c r="A1734" s="399">
        <v>227</v>
      </c>
      <c r="B1734" s="513"/>
      <c r="C1734" s="107" t="s">
        <v>1941</v>
      </c>
      <c r="D1734" s="483" t="s">
        <v>1931</v>
      </c>
      <c r="E1734" s="106" t="s">
        <v>1932</v>
      </c>
      <c r="F1734" s="108" t="s">
        <v>1942</v>
      </c>
      <c r="G1734" s="263" t="s">
        <v>1934</v>
      </c>
      <c r="H1734" s="109">
        <v>7200</v>
      </c>
      <c r="I1734" s="265"/>
      <c r="J1734" s="265"/>
      <c r="K1734" s="533" t="s">
        <v>1935</v>
      </c>
      <c r="L1734" s="263" t="s">
        <v>1943</v>
      </c>
      <c r="M1734" s="418"/>
      <c r="N1734" s="523"/>
      <c r="O1734" s="523"/>
      <c r="P1734" s="523"/>
      <c r="Q1734" s="523"/>
      <c r="R1734" s="523"/>
      <c r="S1734" s="523"/>
      <c r="T1734" s="523"/>
      <c r="U1734" s="523"/>
      <c r="V1734" s="523"/>
      <c r="W1734" s="523"/>
      <c r="X1734" s="523"/>
      <c r="Y1734" s="523"/>
      <c r="Z1734" s="523"/>
      <c r="AA1734" s="523"/>
      <c r="AB1734" s="523"/>
      <c r="AC1734" s="523"/>
      <c r="AD1734" s="523"/>
    </row>
    <row r="1735" spans="1:30" s="525" customFormat="1" ht="35.25" customHeight="1">
      <c r="A1735" s="399">
        <v>228</v>
      </c>
      <c r="B1735" s="513"/>
      <c r="C1735" s="107" t="s">
        <v>1944</v>
      </c>
      <c r="D1735" s="483" t="s">
        <v>1931</v>
      </c>
      <c r="E1735" s="106" t="s">
        <v>1945</v>
      </c>
      <c r="F1735" s="108" t="s">
        <v>1946</v>
      </c>
      <c r="G1735" s="263" t="s">
        <v>1934</v>
      </c>
      <c r="H1735" s="265">
        <v>70000</v>
      </c>
      <c r="I1735" s="265"/>
      <c r="J1735" s="265"/>
      <c r="K1735" s="533" t="s">
        <v>1935</v>
      </c>
      <c r="L1735" s="263" t="s">
        <v>1947</v>
      </c>
      <c r="M1735" s="418"/>
      <c r="N1735" s="523"/>
      <c r="O1735" s="523"/>
      <c r="P1735" s="523"/>
      <c r="Q1735" s="523"/>
      <c r="R1735" s="523"/>
      <c r="S1735" s="523"/>
      <c r="T1735" s="523"/>
      <c r="U1735" s="523"/>
      <c r="V1735" s="523"/>
      <c r="W1735" s="523"/>
      <c r="X1735" s="523"/>
      <c r="Y1735" s="523"/>
      <c r="Z1735" s="523"/>
      <c r="AA1735" s="523"/>
      <c r="AB1735" s="523"/>
      <c r="AC1735" s="523"/>
      <c r="AD1735" s="523"/>
    </row>
    <row r="1736" spans="1:30" s="525" customFormat="1" ht="35.25" customHeight="1">
      <c r="A1736" s="399">
        <v>229</v>
      </c>
      <c r="B1736" s="513"/>
      <c r="C1736" s="542" t="s">
        <v>1948</v>
      </c>
      <c r="D1736" s="483" t="s">
        <v>1796</v>
      </c>
      <c r="E1736" s="106" t="s">
        <v>1949</v>
      </c>
      <c r="F1736" s="496" t="s">
        <v>1950</v>
      </c>
      <c r="G1736" s="263" t="s">
        <v>1934</v>
      </c>
      <c r="H1736" s="265">
        <v>7000</v>
      </c>
      <c r="I1736" s="265"/>
      <c r="J1736" s="265"/>
      <c r="K1736" s="533" t="s">
        <v>1935</v>
      </c>
      <c r="L1736" s="263" t="s">
        <v>1951</v>
      </c>
      <c r="M1736" s="418"/>
      <c r="N1736" s="523"/>
      <c r="O1736" s="523"/>
      <c r="P1736" s="523"/>
      <c r="Q1736" s="523"/>
      <c r="R1736" s="523"/>
      <c r="S1736" s="523"/>
      <c r="T1736" s="523"/>
      <c r="U1736" s="523"/>
      <c r="V1736" s="523"/>
      <c r="W1736" s="523"/>
      <c r="X1736" s="523"/>
      <c r="Y1736" s="523"/>
      <c r="Z1736" s="523"/>
      <c r="AA1736" s="523"/>
      <c r="AB1736" s="523"/>
      <c r="AC1736" s="523"/>
      <c r="AD1736" s="523"/>
    </row>
    <row r="1737" spans="1:13" ht="12.75">
      <c r="A1737" s="543"/>
      <c r="B1737" s="2"/>
      <c r="C1737" s="18"/>
      <c r="D1737" s="18"/>
      <c r="E1737" s="18"/>
      <c r="F1737" s="19"/>
      <c r="G1737" s="20"/>
      <c r="H1737" s="85"/>
      <c r="I1737" s="27"/>
      <c r="J1737" s="27"/>
      <c r="K1737" s="4"/>
      <c r="L1737" s="22"/>
      <c r="M1737" s="6"/>
    </row>
    <row r="1738" spans="1:13" ht="12.75">
      <c r="A1738" s="544"/>
      <c r="B1738" s="53"/>
      <c r="C1738" s="56"/>
      <c r="D1738" s="56"/>
      <c r="E1738" s="56"/>
      <c r="F1738" s="45"/>
      <c r="G1738" s="56"/>
      <c r="H1738" s="545"/>
      <c r="I1738" s="546"/>
      <c r="J1738" s="546"/>
      <c r="K1738" s="264"/>
      <c r="L1738" s="45"/>
      <c r="M1738" s="54"/>
    </row>
    <row r="1739" spans="1:13" s="3" customFormat="1" ht="25.5">
      <c r="A1739" s="36">
        <v>8</v>
      </c>
      <c r="B1739" s="39" t="s">
        <v>26</v>
      </c>
      <c r="C1739" s="40"/>
      <c r="D1739" s="40"/>
      <c r="E1739" s="40"/>
      <c r="F1739" s="40"/>
      <c r="G1739" s="40"/>
      <c r="H1739" s="68">
        <f>+SUM(H1740:H2002)</f>
        <v>2470005</v>
      </c>
      <c r="I1739" s="68">
        <f>+SUM(I1740:I2002)</f>
        <v>0</v>
      </c>
      <c r="J1739" s="68">
        <f>+SUM(J1740:J2002)</f>
        <v>0</v>
      </c>
      <c r="K1739" s="40"/>
      <c r="L1739" s="44"/>
      <c r="M1739" s="44"/>
    </row>
    <row r="1740" spans="1:13" s="142" customFormat="1" ht="22.5" customHeight="1">
      <c r="A1740" s="196">
        <v>1</v>
      </c>
      <c r="B1740" s="197"/>
      <c r="C1740" s="231" t="s">
        <v>3526</v>
      </c>
      <c r="D1740" s="232" t="s">
        <v>3527</v>
      </c>
      <c r="E1740" s="140" t="s">
        <v>3528</v>
      </c>
      <c r="F1740" s="233" t="s">
        <v>3529</v>
      </c>
      <c r="G1740" s="140" t="s">
        <v>3530</v>
      </c>
      <c r="H1740" s="234">
        <v>50</v>
      </c>
      <c r="I1740" s="140"/>
      <c r="J1740" s="140"/>
      <c r="K1740" s="198">
        <v>42633</v>
      </c>
      <c r="L1740" s="198">
        <v>42271</v>
      </c>
      <c r="M1740" s="140"/>
    </row>
    <row r="1741" spans="1:13" s="142" customFormat="1" ht="22.5" customHeight="1">
      <c r="A1741" s="196"/>
      <c r="B1741" s="197"/>
      <c r="C1741" s="231"/>
      <c r="D1741" s="232"/>
      <c r="E1741" s="140"/>
      <c r="F1741" s="233"/>
      <c r="G1741" s="140" t="s">
        <v>3531</v>
      </c>
      <c r="H1741" s="234">
        <v>20000</v>
      </c>
      <c r="I1741" s="153"/>
      <c r="J1741" s="140"/>
      <c r="K1741" s="198">
        <v>42633</v>
      </c>
      <c r="L1741" s="198">
        <v>42633</v>
      </c>
      <c r="M1741" s="140"/>
    </row>
    <row r="1742" spans="1:13" s="142" customFormat="1" ht="22.5" customHeight="1">
      <c r="A1742" s="196">
        <v>2</v>
      </c>
      <c r="B1742" s="197"/>
      <c r="C1742" s="231" t="s">
        <v>3532</v>
      </c>
      <c r="D1742" s="232" t="s">
        <v>3533</v>
      </c>
      <c r="E1742" s="140" t="s">
        <v>3534</v>
      </c>
      <c r="F1742" s="233" t="s">
        <v>3535</v>
      </c>
      <c r="G1742" s="140" t="s">
        <v>3531</v>
      </c>
      <c r="H1742" s="234">
        <v>50</v>
      </c>
      <c r="I1742" s="140"/>
      <c r="J1742" s="140"/>
      <c r="K1742" s="198">
        <v>42633</v>
      </c>
      <c r="L1742" s="198">
        <v>42633</v>
      </c>
      <c r="M1742" s="140"/>
    </row>
    <row r="1743" spans="1:13" s="142" customFormat="1" ht="22.5" customHeight="1">
      <c r="A1743" s="196"/>
      <c r="B1743" s="197"/>
      <c r="C1743" s="231"/>
      <c r="D1743" s="232"/>
      <c r="E1743" s="140"/>
      <c r="F1743" s="233"/>
      <c r="G1743" s="140" t="s">
        <v>3531</v>
      </c>
      <c r="H1743" s="234">
        <v>10000</v>
      </c>
      <c r="I1743" s="140"/>
      <c r="J1743" s="140"/>
      <c r="K1743" s="198">
        <v>42633</v>
      </c>
      <c r="L1743" s="198">
        <v>42633</v>
      </c>
      <c r="M1743" s="140"/>
    </row>
    <row r="1744" spans="1:13" s="142" customFormat="1" ht="22.5" customHeight="1">
      <c r="A1744" s="196"/>
      <c r="B1744" s="197"/>
      <c r="C1744" s="231"/>
      <c r="D1744" s="232"/>
      <c r="E1744" s="140"/>
      <c r="F1744" s="233"/>
      <c r="G1744" s="140" t="s">
        <v>3536</v>
      </c>
      <c r="H1744" s="234">
        <v>150</v>
      </c>
      <c r="I1744" s="140"/>
      <c r="J1744" s="140"/>
      <c r="K1744" s="198">
        <v>42633</v>
      </c>
      <c r="L1744" s="198">
        <v>42271</v>
      </c>
      <c r="M1744" s="140"/>
    </row>
    <row r="1745" spans="1:13" s="142" customFormat="1" ht="22.5" customHeight="1">
      <c r="A1745" s="196">
        <v>3</v>
      </c>
      <c r="B1745" s="197"/>
      <c r="C1745" s="231" t="s">
        <v>3537</v>
      </c>
      <c r="D1745" s="232" t="s">
        <v>3533</v>
      </c>
      <c r="E1745" s="140" t="s">
        <v>3538</v>
      </c>
      <c r="F1745" s="233" t="s">
        <v>3539</v>
      </c>
      <c r="G1745" s="140" t="s">
        <v>1934</v>
      </c>
      <c r="H1745" s="234">
        <v>20000</v>
      </c>
      <c r="I1745" s="140"/>
      <c r="J1745" s="140"/>
      <c r="K1745" s="198">
        <v>42633</v>
      </c>
      <c r="L1745" s="198">
        <v>42271</v>
      </c>
      <c r="M1745" s="140"/>
    </row>
    <row r="1746" spans="1:13" s="142" customFormat="1" ht="22.5" customHeight="1">
      <c r="A1746" s="196">
        <v>4</v>
      </c>
      <c r="B1746" s="197"/>
      <c r="C1746" s="232" t="s">
        <v>3540</v>
      </c>
      <c r="D1746" s="232" t="s">
        <v>3541</v>
      </c>
      <c r="E1746" s="140" t="s">
        <v>3542</v>
      </c>
      <c r="F1746" s="235" t="s">
        <v>3543</v>
      </c>
      <c r="G1746" s="140" t="s">
        <v>1934</v>
      </c>
      <c r="H1746" s="236">
        <v>4000</v>
      </c>
      <c r="I1746" s="140"/>
      <c r="J1746" s="140"/>
      <c r="K1746" s="198">
        <v>42639</v>
      </c>
      <c r="L1746" s="198">
        <v>42271</v>
      </c>
      <c r="M1746" s="140"/>
    </row>
    <row r="1747" spans="1:13" s="142" customFormat="1" ht="22.5" customHeight="1">
      <c r="A1747" s="196">
        <v>5</v>
      </c>
      <c r="B1747" s="197"/>
      <c r="C1747" s="232" t="s">
        <v>3544</v>
      </c>
      <c r="D1747" s="232" t="s">
        <v>3545</v>
      </c>
      <c r="E1747" s="140" t="s">
        <v>3546</v>
      </c>
      <c r="F1747" s="235" t="s">
        <v>3547</v>
      </c>
      <c r="G1747" s="140" t="s">
        <v>3531</v>
      </c>
      <c r="H1747" s="236">
        <v>200</v>
      </c>
      <c r="I1747" s="140"/>
      <c r="J1747" s="140"/>
      <c r="K1747" s="198">
        <v>42639</v>
      </c>
      <c r="L1747" s="198">
        <v>42271</v>
      </c>
      <c r="M1747" s="140"/>
    </row>
    <row r="1748" spans="1:13" s="142" customFormat="1" ht="22.5" customHeight="1">
      <c r="A1748" s="196"/>
      <c r="B1748" s="197"/>
      <c r="C1748" s="232"/>
      <c r="D1748" s="232"/>
      <c r="E1748" s="140"/>
      <c r="F1748" s="235"/>
      <c r="G1748" s="140" t="s">
        <v>1934</v>
      </c>
      <c r="H1748" s="236">
        <v>10000</v>
      </c>
      <c r="I1748" s="140"/>
      <c r="J1748" s="140"/>
      <c r="K1748" s="198">
        <v>42639</v>
      </c>
      <c r="L1748" s="198">
        <v>42271</v>
      </c>
      <c r="M1748" s="140"/>
    </row>
    <row r="1749" spans="1:13" s="142" customFormat="1" ht="22.5" customHeight="1">
      <c r="A1749" s="196">
        <v>6</v>
      </c>
      <c r="B1749" s="197"/>
      <c r="C1749" s="232" t="s">
        <v>3548</v>
      </c>
      <c r="D1749" s="232" t="s">
        <v>3549</v>
      </c>
      <c r="E1749" s="140" t="s">
        <v>3550</v>
      </c>
      <c r="F1749" s="235" t="s">
        <v>3551</v>
      </c>
      <c r="G1749" s="140" t="s">
        <v>3531</v>
      </c>
      <c r="H1749" s="236">
        <v>5500</v>
      </c>
      <c r="I1749" s="140"/>
      <c r="J1749" s="140"/>
      <c r="K1749" s="198">
        <v>42639</v>
      </c>
      <c r="L1749" s="198">
        <v>42271</v>
      </c>
      <c r="M1749" s="140"/>
    </row>
    <row r="1750" spans="1:13" s="142" customFormat="1" ht="22.5" customHeight="1">
      <c r="A1750" s="196">
        <v>7</v>
      </c>
      <c r="B1750" s="197"/>
      <c r="C1750" s="237" t="s">
        <v>3552</v>
      </c>
      <c r="D1750" s="232" t="s">
        <v>3541</v>
      </c>
      <c r="E1750" s="140" t="s">
        <v>3553</v>
      </c>
      <c r="F1750" s="238" t="s">
        <v>3554</v>
      </c>
      <c r="G1750" s="140" t="s">
        <v>3531</v>
      </c>
      <c r="H1750" s="239">
        <v>2200</v>
      </c>
      <c r="I1750" s="140"/>
      <c r="J1750" s="169"/>
      <c r="K1750" s="222">
        <v>42906</v>
      </c>
      <c r="L1750" s="222">
        <v>42908</v>
      </c>
      <c r="M1750" s="140"/>
    </row>
    <row r="1751" spans="1:13" s="142" customFormat="1" ht="22.5" customHeight="1">
      <c r="A1751" s="196"/>
      <c r="B1751" s="197"/>
      <c r="C1751" s="237"/>
      <c r="D1751" s="232"/>
      <c r="E1751" s="140"/>
      <c r="F1751" s="238"/>
      <c r="G1751" s="140" t="s">
        <v>1934</v>
      </c>
      <c r="H1751" s="239">
        <v>10000</v>
      </c>
      <c r="I1751" s="140"/>
      <c r="J1751" s="169"/>
      <c r="K1751" s="222">
        <v>42906</v>
      </c>
      <c r="L1751" s="222">
        <v>42908</v>
      </c>
      <c r="M1751" s="140"/>
    </row>
    <row r="1752" spans="1:13" s="142" customFormat="1" ht="22.5" customHeight="1">
      <c r="A1752" s="196">
        <v>8</v>
      </c>
      <c r="B1752" s="197"/>
      <c r="C1752" s="237" t="s">
        <v>3555</v>
      </c>
      <c r="D1752" s="232" t="s">
        <v>3527</v>
      </c>
      <c r="E1752" s="140" t="s">
        <v>3553</v>
      </c>
      <c r="F1752" s="240" t="s">
        <v>3556</v>
      </c>
      <c r="G1752" s="140" t="s">
        <v>3536</v>
      </c>
      <c r="H1752" s="239">
        <v>15000</v>
      </c>
      <c r="I1752" s="140"/>
      <c r="J1752" s="140"/>
      <c r="K1752" s="198">
        <v>42632</v>
      </c>
      <c r="L1752" s="198">
        <v>42271</v>
      </c>
      <c r="M1752" s="140"/>
    </row>
    <row r="1753" spans="1:13" s="142" customFormat="1" ht="22.5" customHeight="1">
      <c r="A1753" s="196"/>
      <c r="B1753" s="197"/>
      <c r="C1753" s="237" t="s">
        <v>3557</v>
      </c>
      <c r="D1753" s="232" t="s">
        <v>3527</v>
      </c>
      <c r="E1753" s="140"/>
      <c r="F1753" s="238"/>
      <c r="G1753" s="140" t="s">
        <v>3531</v>
      </c>
      <c r="H1753" s="239">
        <v>2962</v>
      </c>
      <c r="I1753" s="140"/>
      <c r="J1753" s="140"/>
      <c r="K1753" s="198">
        <v>42632</v>
      </c>
      <c r="L1753" s="198">
        <v>42271</v>
      </c>
      <c r="M1753" s="140"/>
    </row>
    <row r="1754" spans="1:13" s="142" customFormat="1" ht="22.5" customHeight="1">
      <c r="A1754" s="196"/>
      <c r="B1754" s="197"/>
      <c r="C1754" s="237"/>
      <c r="D1754" s="232"/>
      <c r="E1754" s="140"/>
      <c r="F1754" s="238"/>
      <c r="G1754" s="140" t="s">
        <v>3536</v>
      </c>
      <c r="H1754" s="239">
        <v>10250</v>
      </c>
      <c r="I1754" s="140"/>
      <c r="J1754" s="140"/>
      <c r="K1754" s="198">
        <v>42632</v>
      </c>
      <c r="L1754" s="198">
        <v>42271</v>
      </c>
      <c r="M1754" s="140"/>
    </row>
    <row r="1755" spans="1:13" s="142" customFormat="1" ht="22.5" customHeight="1">
      <c r="A1755" s="196"/>
      <c r="B1755" s="197"/>
      <c r="C1755" s="237" t="s">
        <v>3558</v>
      </c>
      <c r="D1755" s="232" t="s">
        <v>3527</v>
      </c>
      <c r="E1755" s="140"/>
      <c r="F1755" s="238"/>
      <c r="G1755" s="140" t="s">
        <v>3531</v>
      </c>
      <c r="H1755" s="239">
        <v>540</v>
      </c>
      <c r="I1755" s="140"/>
      <c r="J1755" s="140"/>
      <c r="K1755" s="198">
        <v>42632</v>
      </c>
      <c r="L1755" s="198">
        <v>42271</v>
      </c>
      <c r="M1755" s="140"/>
    </row>
    <row r="1756" spans="1:13" s="142" customFormat="1" ht="22.5" customHeight="1">
      <c r="A1756" s="196"/>
      <c r="B1756" s="197"/>
      <c r="C1756" s="237"/>
      <c r="D1756" s="232"/>
      <c r="E1756" s="140"/>
      <c r="F1756" s="238"/>
      <c r="G1756" s="140" t="s">
        <v>3536</v>
      </c>
      <c r="H1756" s="239">
        <v>2800</v>
      </c>
      <c r="I1756" s="140"/>
      <c r="J1756" s="140"/>
      <c r="K1756" s="198">
        <v>42632</v>
      </c>
      <c r="L1756" s="198">
        <v>42271</v>
      </c>
      <c r="M1756" s="140"/>
    </row>
    <row r="1757" spans="1:13" s="142" customFormat="1" ht="22.5" customHeight="1">
      <c r="A1757" s="196">
        <v>9</v>
      </c>
      <c r="B1757" s="197"/>
      <c r="C1757" s="232" t="s">
        <v>3559</v>
      </c>
      <c r="D1757" s="232" t="s">
        <v>3560</v>
      </c>
      <c r="E1757" s="140" t="s">
        <v>3561</v>
      </c>
      <c r="F1757" s="235" t="s">
        <v>3562</v>
      </c>
      <c r="G1757" s="140" t="s">
        <v>1934</v>
      </c>
      <c r="H1757" s="236">
        <v>4000</v>
      </c>
      <c r="I1757" s="140"/>
      <c r="J1757" s="140"/>
      <c r="K1757" s="198">
        <v>42632</v>
      </c>
      <c r="L1757" s="198">
        <v>42271</v>
      </c>
      <c r="M1757" s="140"/>
    </row>
    <row r="1758" spans="1:13" s="142" customFormat="1" ht="22.5" customHeight="1">
      <c r="A1758" s="196"/>
      <c r="B1758" s="197"/>
      <c r="C1758" s="232" t="s">
        <v>3563</v>
      </c>
      <c r="D1758" s="232" t="s">
        <v>3560</v>
      </c>
      <c r="E1758" s="140"/>
      <c r="F1758" s="235"/>
      <c r="G1758" s="140" t="s">
        <v>1934</v>
      </c>
      <c r="H1758" s="236">
        <v>4000</v>
      </c>
      <c r="I1758" s="140"/>
      <c r="J1758" s="140"/>
      <c r="K1758" s="198">
        <v>42628</v>
      </c>
      <c r="L1758" s="198">
        <v>42271</v>
      </c>
      <c r="M1758" s="140"/>
    </row>
    <row r="1759" spans="1:13" s="142" customFormat="1" ht="22.5" customHeight="1">
      <c r="A1759" s="196"/>
      <c r="B1759" s="197"/>
      <c r="C1759" s="232" t="s">
        <v>3564</v>
      </c>
      <c r="D1759" s="232" t="s">
        <v>3560</v>
      </c>
      <c r="E1759" s="140"/>
      <c r="F1759" s="235"/>
      <c r="G1759" s="140" t="s">
        <v>1934</v>
      </c>
      <c r="H1759" s="236">
        <v>3000</v>
      </c>
      <c r="I1759" s="140"/>
      <c r="J1759" s="140"/>
      <c r="K1759" s="198">
        <v>42628</v>
      </c>
      <c r="L1759" s="198">
        <v>42271</v>
      </c>
      <c r="M1759" s="140"/>
    </row>
    <row r="1760" spans="1:13" s="142" customFormat="1" ht="22.5" customHeight="1">
      <c r="A1760" s="196">
        <v>10</v>
      </c>
      <c r="B1760" s="197"/>
      <c r="C1760" s="237" t="s">
        <v>3565</v>
      </c>
      <c r="D1760" s="232" t="s">
        <v>3533</v>
      </c>
      <c r="E1760" s="140" t="s">
        <v>3566</v>
      </c>
      <c r="F1760" s="235" t="s">
        <v>3567</v>
      </c>
      <c r="G1760" s="140" t="s">
        <v>1934</v>
      </c>
      <c r="H1760" s="236">
        <v>5000</v>
      </c>
      <c r="I1760" s="140"/>
      <c r="J1760" s="140"/>
      <c r="K1760" s="198">
        <v>42628</v>
      </c>
      <c r="L1760" s="198">
        <v>42271</v>
      </c>
      <c r="M1760" s="140"/>
    </row>
    <row r="1761" spans="1:13" s="142" customFormat="1" ht="22.5" customHeight="1">
      <c r="A1761" s="196">
        <v>11</v>
      </c>
      <c r="B1761" s="197"/>
      <c r="C1761" s="237" t="s">
        <v>3568</v>
      </c>
      <c r="D1761" s="232" t="s">
        <v>3527</v>
      </c>
      <c r="E1761" s="140" t="s">
        <v>3569</v>
      </c>
      <c r="F1761" s="235" t="s">
        <v>3570</v>
      </c>
      <c r="G1761" s="140" t="s">
        <v>1934</v>
      </c>
      <c r="H1761" s="236">
        <v>5000</v>
      </c>
      <c r="I1761" s="140"/>
      <c r="J1761" s="140"/>
      <c r="K1761" s="198">
        <v>42628</v>
      </c>
      <c r="L1761" s="198">
        <v>42633</v>
      </c>
      <c r="M1761" s="140"/>
    </row>
    <row r="1762" spans="1:13" s="142" customFormat="1" ht="22.5" customHeight="1">
      <c r="A1762" s="196"/>
      <c r="B1762" s="197"/>
      <c r="C1762" s="237" t="s">
        <v>3571</v>
      </c>
      <c r="D1762" s="232" t="s">
        <v>3527</v>
      </c>
      <c r="E1762" s="140"/>
      <c r="F1762" s="235"/>
      <c r="G1762" s="140" t="s">
        <v>3531</v>
      </c>
      <c r="H1762" s="236">
        <v>200</v>
      </c>
      <c r="I1762" s="140"/>
      <c r="J1762" s="140"/>
      <c r="K1762" s="198">
        <v>42629</v>
      </c>
      <c r="L1762" s="198">
        <v>42271</v>
      </c>
      <c r="M1762" s="140"/>
    </row>
    <row r="1763" spans="1:13" s="142" customFormat="1" ht="22.5" customHeight="1">
      <c r="A1763" s="196"/>
      <c r="B1763" s="197"/>
      <c r="C1763" s="237"/>
      <c r="D1763" s="232"/>
      <c r="E1763" s="140"/>
      <c r="F1763" s="235"/>
      <c r="G1763" s="140" t="s">
        <v>1934</v>
      </c>
      <c r="H1763" s="236">
        <v>4000</v>
      </c>
      <c r="I1763" s="140"/>
      <c r="J1763" s="140"/>
      <c r="K1763" s="198">
        <v>42629</v>
      </c>
      <c r="L1763" s="198">
        <v>42271</v>
      </c>
      <c r="M1763" s="140"/>
    </row>
    <row r="1764" spans="1:13" s="142" customFormat="1" ht="22.5" customHeight="1">
      <c r="A1764" s="196">
        <v>12</v>
      </c>
      <c r="B1764" s="197"/>
      <c r="C1764" s="237" t="s">
        <v>3572</v>
      </c>
      <c r="D1764" s="232" t="s">
        <v>3545</v>
      </c>
      <c r="E1764" s="140" t="s">
        <v>3573</v>
      </c>
      <c r="F1764" s="235" t="s">
        <v>3574</v>
      </c>
      <c r="G1764" s="140" t="s">
        <v>3531</v>
      </c>
      <c r="H1764" s="236">
        <v>200</v>
      </c>
      <c r="I1764" s="140"/>
      <c r="J1764" s="140"/>
      <c r="K1764" s="198">
        <v>42629</v>
      </c>
      <c r="L1764" s="198">
        <v>42271</v>
      </c>
      <c r="M1764" s="140"/>
    </row>
    <row r="1765" spans="1:13" s="142" customFormat="1" ht="22.5" customHeight="1">
      <c r="A1765" s="196"/>
      <c r="B1765" s="199"/>
      <c r="C1765" s="237"/>
      <c r="D1765" s="232"/>
      <c r="E1765" s="140"/>
      <c r="F1765" s="235"/>
      <c r="G1765" s="140" t="s">
        <v>1934</v>
      </c>
      <c r="H1765" s="236">
        <v>5000</v>
      </c>
      <c r="I1765" s="140"/>
      <c r="J1765" s="140"/>
      <c r="K1765" s="198">
        <v>42629</v>
      </c>
      <c r="L1765" s="198">
        <v>42641</v>
      </c>
      <c r="M1765" s="140"/>
    </row>
    <row r="1766" spans="1:13" s="142" customFormat="1" ht="22.5" customHeight="1">
      <c r="A1766" s="196">
        <v>13</v>
      </c>
      <c r="B1766" s="197"/>
      <c r="C1766" s="231" t="s">
        <v>3575</v>
      </c>
      <c r="D1766" s="232" t="s">
        <v>3560</v>
      </c>
      <c r="E1766" s="140" t="s">
        <v>3576</v>
      </c>
      <c r="F1766" s="235" t="s">
        <v>3577</v>
      </c>
      <c r="G1766" s="140" t="s">
        <v>3531</v>
      </c>
      <c r="H1766" s="236">
        <v>1200</v>
      </c>
      <c r="I1766" s="140"/>
      <c r="J1766" s="140"/>
      <c r="K1766" s="198">
        <v>42629</v>
      </c>
      <c r="L1766" s="198">
        <v>42271</v>
      </c>
      <c r="M1766" s="140"/>
    </row>
    <row r="1767" spans="1:13" s="142" customFormat="1" ht="22.5" customHeight="1">
      <c r="A1767" s="196">
        <v>14</v>
      </c>
      <c r="B1767" s="197"/>
      <c r="C1767" s="231" t="s">
        <v>3578</v>
      </c>
      <c r="D1767" s="232" t="s">
        <v>3527</v>
      </c>
      <c r="E1767" s="140" t="s">
        <v>3579</v>
      </c>
      <c r="F1767" s="235" t="s">
        <v>3580</v>
      </c>
      <c r="G1767" s="140" t="s">
        <v>3531</v>
      </c>
      <c r="H1767" s="236">
        <v>200</v>
      </c>
      <c r="I1767" s="140"/>
      <c r="J1767" s="140"/>
      <c r="K1767" s="198">
        <v>42629</v>
      </c>
      <c r="L1767" s="198">
        <v>42611</v>
      </c>
      <c r="M1767" s="140"/>
    </row>
    <row r="1768" spans="1:13" s="142" customFormat="1" ht="22.5" customHeight="1">
      <c r="A1768" s="196"/>
      <c r="B1768" s="197"/>
      <c r="C1768" s="231"/>
      <c r="D1768" s="232"/>
      <c r="E1768" s="140"/>
      <c r="F1768" s="235"/>
      <c r="G1768" s="140" t="s">
        <v>1934</v>
      </c>
      <c r="H1768" s="236">
        <v>5000</v>
      </c>
      <c r="I1768" s="140"/>
      <c r="J1768" s="140"/>
      <c r="K1768" s="198">
        <v>42629</v>
      </c>
      <c r="L1768" s="198">
        <v>42271</v>
      </c>
      <c r="M1768" s="140"/>
    </row>
    <row r="1769" spans="1:13" s="142" customFormat="1" ht="22.5" customHeight="1">
      <c r="A1769" s="196">
        <v>15</v>
      </c>
      <c r="B1769" s="197"/>
      <c r="C1769" s="232" t="s">
        <v>3581</v>
      </c>
      <c r="D1769" s="232" t="s">
        <v>3582</v>
      </c>
      <c r="E1769" s="140" t="s">
        <v>3583</v>
      </c>
      <c r="F1769" s="235" t="s">
        <v>3584</v>
      </c>
      <c r="G1769" s="140" t="s">
        <v>3531</v>
      </c>
      <c r="H1769" s="239">
        <v>25889</v>
      </c>
      <c r="I1769" s="140"/>
      <c r="J1769" s="140"/>
      <c r="K1769" s="198">
        <v>42626</v>
      </c>
      <c r="L1769" s="198">
        <v>42271</v>
      </c>
      <c r="M1769" s="140"/>
    </row>
    <row r="1770" spans="1:13" s="142" customFormat="1" ht="22.5" customHeight="1">
      <c r="A1770" s="196">
        <v>16</v>
      </c>
      <c r="B1770" s="197"/>
      <c r="C1770" s="232" t="s">
        <v>3585</v>
      </c>
      <c r="D1770" s="232" t="s">
        <v>3586</v>
      </c>
      <c r="E1770" s="140" t="s">
        <v>3587</v>
      </c>
      <c r="F1770" s="235" t="s">
        <v>3588</v>
      </c>
      <c r="G1770" s="140" t="s">
        <v>3531</v>
      </c>
      <c r="H1770" s="239">
        <v>200</v>
      </c>
      <c r="I1770" s="140"/>
      <c r="J1770" s="140"/>
      <c r="K1770" s="198">
        <v>42626</v>
      </c>
      <c r="L1770" s="198">
        <v>42271</v>
      </c>
      <c r="M1770" s="140"/>
    </row>
    <row r="1771" spans="1:13" s="142" customFormat="1" ht="22.5" customHeight="1">
      <c r="A1771" s="196"/>
      <c r="B1771" s="197"/>
      <c r="C1771" s="232"/>
      <c r="D1771" s="232"/>
      <c r="E1771" s="140"/>
      <c r="F1771" s="235"/>
      <c r="G1771" s="140" t="s">
        <v>1934</v>
      </c>
      <c r="H1771" s="239">
        <v>3000</v>
      </c>
      <c r="I1771" s="140"/>
      <c r="J1771" s="140"/>
      <c r="K1771" s="198">
        <v>42626</v>
      </c>
      <c r="L1771" s="198">
        <v>42271</v>
      </c>
      <c r="M1771" s="140"/>
    </row>
    <row r="1772" spans="1:13" s="142" customFormat="1" ht="22.5" customHeight="1">
      <c r="A1772" s="196">
        <v>17</v>
      </c>
      <c r="B1772" s="199"/>
      <c r="C1772" s="232" t="s">
        <v>3589</v>
      </c>
      <c r="D1772" s="232" t="s">
        <v>3590</v>
      </c>
      <c r="E1772" s="140" t="s">
        <v>3591</v>
      </c>
      <c r="F1772" s="241" t="s">
        <v>3592</v>
      </c>
      <c r="G1772" s="140" t="s">
        <v>1934</v>
      </c>
      <c r="H1772" s="239">
        <v>10000</v>
      </c>
      <c r="I1772" s="140"/>
      <c r="J1772" s="140"/>
      <c r="K1772" s="198">
        <v>42636</v>
      </c>
      <c r="L1772" s="198">
        <v>42639</v>
      </c>
      <c r="M1772" s="140"/>
    </row>
    <row r="1773" spans="1:13" s="142" customFormat="1" ht="22.5" customHeight="1">
      <c r="A1773" s="196"/>
      <c r="B1773" s="197"/>
      <c r="C1773" s="232"/>
      <c r="D1773" s="232"/>
      <c r="E1773" s="140"/>
      <c r="F1773" s="241"/>
      <c r="G1773" s="140" t="s">
        <v>3536</v>
      </c>
      <c r="H1773" s="239">
        <v>185</v>
      </c>
      <c r="I1773" s="140"/>
      <c r="J1773" s="140"/>
      <c r="K1773" s="198">
        <v>42636</v>
      </c>
      <c r="L1773" s="198">
        <v>42639</v>
      </c>
      <c r="M1773" s="140"/>
    </row>
    <row r="1774" spans="1:13" s="142" customFormat="1" ht="22.5" customHeight="1">
      <c r="A1774" s="196">
        <v>18</v>
      </c>
      <c r="B1774" s="197"/>
      <c r="C1774" s="232" t="s">
        <v>3593</v>
      </c>
      <c r="D1774" s="232" t="s">
        <v>3533</v>
      </c>
      <c r="E1774" s="140" t="s">
        <v>3594</v>
      </c>
      <c r="F1774" s="241" t="s">
        <v>3595</v>
      </c>
      <c r="G1774" s="140" t="s">
        <v>1934</v>
      </c>
      <c r="H1774" s="242">
        <v>4200</v>
      </c>
      <c r="I1774" s="140"/>
      <c r="J1774" s="140"/>
      <c r="K1774" s="198">
        <v>42636</v>
      </c>
      <c r="L1774" s="198">
        <v>42639</v>
      </c>
      <c r="M1774" s="140"/>
    </row>
    <row r="1775" spans="1:13" s="142" customFormat="1" ht="22.5" customHeight="1">
      <c r="A1775" s="196">
        <v>19</v>
      </c>
      <c r="B1775" s="197"/>
      <c r="C1775" s="232" t="s">
        <v>3596</v>
      </c>
      <c r="D1775" s="232" t="s">
        <v>3541</v>
      </c>
      <c r="E1775" s="140" t="s">
        <v>3597</v>
      </c>
      <c r="F1775" s="241" t="s">
        <v>3598</v>
      </c>
      <c r="G1775" s="140" t="s">
        <v>1934</v>
      </c>
      <c r="H1775" s="239">
        <v>3500</v>
      </c>
      <c r="I1775" s="140"/>
      <c r="J1775" s="140"/>
      <c r="K1775" s="198">
        <v>42636</v>
      </c>
      <c r="L1775" s="198">
        <v>42639</v>
      </c>
      <c r="M1775" s="140"/>
    </row>
    <row r="1776" spans="1:13" s="142" customFormat="1" ht="22.5" customHeight="1">
      <c r="A1776" s="196">
        <v>20</v>
      </c>
      <c r="B1776" s="197"/>
      <c r="C1776" s="232" t="s">
        <v>3599</v>
      </c>
      <c r="D1776" s="232" t="s">
        <v>3600</v>
      </c>
      <c r="E1776" s="140" t="s">
        <v>3601</v>
      </c>
      <c r="F1776" s="241" t="s">
        <v>3602</v>
      </c>
      <c r="G1776" s="140" t="s">
        <v>3531</v>
      </c>
      <c r="H1776" s="242">
        <v>200</v>
      </c>
      <c r="I1776" s="140"/>
      <c r="J1776" s="140"/>
      <c r="K1776" s="198">
        <v>42639</v>
      </c>
      <c r="L1776" s="198">
        <v>42640</v>
      </c>
      <c r="M1776" s="140"/>
    </row>
    <row r="1777" spans="1:13" s="142" customFormat="1" ht="22.5" customHeight="1">
      <c r="A1777" s="196"/>
      <c r="B1777" s="197"/>
      <c r="C1777" s="232"/>
      <c r="D1777" s="232"/>
      <c r="E1777" s="140"/>
      <c r="F1777" s="241"/>
      <c r="G1777" s="140" t="s">
        <v>1934</v>
      </c>
      <c r="H1777" s="242">
        <v>5000</v>
      </c>
      <c r="I1777" s="140"/>
      <c r="J1777" s="140"/>
      <c r="K1777" s="198">
        <v>42639</v>
      </c>
      <c r="L1777" s="198">
        <v>42640</v>
      </c>
      <c r="M1777" s="140"/>
    </row>
    <row r="1778" spans="1:13" s="142" customFormat="1" ht="22.5" customHeight="1">
      <c r="A1778" s="196">
        <v>21</v>
      </c>
      <c r="B1778" s="197"/>
      <c r="C1778" s="232" t="s">
        <v>3603</v>
      </c>
      <c r="D1778" s="232" t="s">
        <v>3604</v>
      </c>
      <c r="E1778" s="140" t="s">
        <v>3605</v>
      </c>
      <c r="F1778" s="241" t="s">
        <v>3606</v>
      </c>
      <c r="G1778" s="140" t="s">
        <v>3531</v>
      </c>
      <c r="H1778" s="242">
        <v>190</v>
      </c>
      <c r="I1778" s="140"/>
      <c r="J1778" s="140"/>
      <c r="K1778" s="198">
        <v>42639</v>
      </c>
      <c r="L1778" s="198">
        <v>42640</v>
      </c>
      <c r="M1778" s="140"/>
    </row>
    <row r="1779" spans="1:13" s="142" customFormat="1" ht="22.5" customHeight="1">
      <c r="A1779" s="196"/>
      <c r="B1779" s="197"/>
      <c r="C1779" s="232"/>
      <c r="D1779" s="232"/>
      <c r="E1779" s="140"/>
      <c r="F1779" s="241"/>
      <c r="G1779" s="140" t="s">
        <v>1934</v>
      </c>
      <c r="H1779" s="242">
        <v>7000</v>
      </c>
      <c r="I1779" s="140"/>
      <c r="J1779" s="140"/>
      <c r="K1779" s="198">
        <v>42639</v>
      </c>
      <c r="L1779" s="198">
        <v>42271</v>
      </c>
      <c r="M1779" s="140"/>
    </row>
    <row r="1780" spans="1:13" s="142" customFormat="1" ht="22.5" customHeight="1">
      <c r="A1780" s="196">
        <v>22</v>
      </c>
      <c r="B1780" s="197"/>
      <c r="C1780" s="232" t="s">
        <v>3607</v>
      </c>
      <c r="D1780" s="232" t="s">
        <v>3541</v>
      </c>
      <c r="E1780" s="140" t="s">
        <v>3608</v>
      </c>
      <c r="F1780" s="241" t="s">
        <v>3609</v>
      </c>
      <c r="G1780" s="140" t="s">
        <v>3536</v>
      </c>
      <c r="H1780" s="242">
        <v>7127</v>
      </c>
      <c r="I1780" s="140"/>
      <c r="J1780" s="169"/>
      <c r="K1780" s="222">
        <v>42907</v>
      </c>
      <c r="L1780" s="222">
        <v>42908</v>
      </c>
      <c r="M1780" s="140"/>
    </row>
    <row r="1781" spans="1:13" s="142" customFormat="1" ht="22.5" customHeight="1">
      <c r="A1781" s="196">
        <v>23</v>
      </c>
      <c r="B1781" s="197"/>
      <c r="C1781" s="232" t="s">
        <v>3610</v>
      </c>
      <c r="D1781" s="232" t="s">
        <v>3541</v>
      </c>
      <c r="E1781" s="140" t="s">
        <v>3611</v>
      </c>
      <c r="F1781" s="241" t="s">
        <v>3612</v>
      </c>
      <c r="G1781" s="140" t="s">
        <v>3536</v>
      </c>
      <c r="H1781" s="239">
        <v>482000</v>
      </c>
      <c r="I1781" s="140"/>
      <c r="J1781" s="169"/>
      <c r="K1781" s="222">
        <v>42950</v>
      </c>
      <c r="L1781" s="222" t="s">
        <v>3613</v>
      </c>
      <c r="M1781" s="140"/>
    </row>
    <row r="1782" spans="1:13" s="142" customFormat="1" ht="22.5" customHeight="1">
      <c r="A1782" s="196">
        <v>24</v>
      </c>
      <c r="B1782" s="197"/>
      <c r="C1782" s="232" t="s">
        <v>3614</v>
      </c>
      <c r="D1782" s="232" t="s">
        <v>3615</v>
      </c>
      <c r="E1782" s="140" t="s">
        <v>3616</v>
      </c>
      <c r="F1782" s="241" t="s">
        <v>3617</v>
      </c>
      <c r="G1782" s="140" t="s">
        <v>1934</v>
      </c>
      <c r="H1782" s="242">
        <v>4000</v>
      </c>
      <c r="I1782" s="140"/>
      <c r="J1782" s="169"/>
      <c r="K1782" s="222">
        <v>42951</v>
      </c>
      <c r="L1782" s="222" t="s">
        <v>3618</v>
      </c>
      <c r="M1782" s="140"/>
    </row>
    <row r="1783" spans="1:13" s="142" customFormat="1" ht="22.5" customHeight="1">
      <c r="A1783" s="196">
        <v>25</v>
      </c>
      <c r="B1783" s="197"/>
      <c r="C1783" s="232" t="s">
        <v>434</v>
      </c>
      <c r="D1783" s="232" t="s">
        <v>3582</v>
      </c>
      <c r="E1783" s="140" t="s">
        <v>3619</v>
      </c>
      <c r="F1783" s="241" t="s">
        <v>3620</v>
      </c>
      <c r="G1783" s="140" t="s">
        <v>1934</v>
      </c>
      <c r="H1783" s="242">
        <v>3000</v>
      </c>
      <c r="I1783" s="140"/>
      <c r="J1783" s="169"/>
      <c r="K1783" s="222">
        <v>42951</v>
      </c>
      <c r="L1783" s="222" t="s">
        <v>3621</v>
      </c>
      <c r="M1783" s="140"/>
    </row>
    <row r="1784" spans="1:13" s="142" customFormat="1" ht="22.5" customHeight="1">
      <c r="A1784" s="196">
        <v>26</v>
      </c>
      <c r="B1784" s="197"/>
      <c r="C1784" s="232" t="s">
        <v>2607</v>
      </c>
      <c r="D1784" s="232" t="s">
        <v>3527</v>
      </c>
      <c r="E1784" s="140" t="s">
        <v>3622</v>
      </c>
      <c r="F1784" s="241" t="s">
        <v>3623</v>
      </c>
      <c r="G1784" s="140" t="s">
        <v>1934</v>
      </c>
      <c r="H1784" s="242">
        <v>3000</v>
      </c>
      <c r="I1784" s="140"/>
      <c r="J1784" s="169"/>
      <c r="K1784" s="222">
        <v>42955</v>
      </c>
      <c r="L1784" s="222" t="s">
        <v>3624</v>
      </c>
      <c r="M1784" s="140"/>
    </row>
    <row r="1785" spans="1:13" s="142" customFormat="1" ht="22.5" customHeight="1">
      <c r="A1785" s="196">
        <v>27</v>
      </c>
      <c r="B1785" s="197"/>
      <c r="C1785" s="232" t="s">
        <v>3625</v>
      </c>
      <c r="D1785" s="232" t="s">
        <v>3527</v>
      </c>
      <c r="E1785" s="140" t="s">
        <v>3626</v>
      </c>
      <c r="F1785" s="241" t="s">
        <v>3627</v>
      </c>
      <c r="G1785" s="140" t="s">
        <v>3531</v>
      </c>
      <c r="H1785" s="242">
        <v>200</v>
      </c>
      <c r="I1785" s="140"/>
      <c r="J1785" s="169"/>
      <c r="K1785" s="222">
        <v>42955</v>
      </c>
      <c r="L1785" s="222" t="s">
        <v>3628</v>
      </c>
      <c r="M1785" s="140"/>
    </row>
    <row r="1786" spans="1:13" s="142" customFormat="1" ht="22.5" customHeight="1">
      <c r="A1786" s="196"/>
      <c r="B1786" s="197"/>
      <c r="C1786" s="232"/>
      <c r="D1786" s="232"/>
      <c r="E1786" s="140"/>
      <c r="F1786" s="241"/>
      <c r="G1786" s="140" t="s">
        <v>1934</v>
      </c>
      <c r="H1786" s="242">
        <v>3000</v>
      </c>
      <c r="I1786" s="140"/>
      <c r="J1786" s="169"/>
      <c r="K1786" s="222">
        <v>42955</v>
      </c>
      <c r="L1786" s="222" t="s">
        <v>3629</v>
      </c>
      <c r="M1786" s="140"/>
    </row>
    <row r="1787" spans="1:13" s="142" customFormat="1" ht="22.5" customHeight="1">
      <c r="A1787" s="196">
        <v>28</v>
      </c>
      <c r="B1787" s="197"/>
      <c r="C1787" s="243" t="s">
        <v>3630</v>
      </c>
      <c r="D1787" s="232" t="s">
        <v>3631</v>
      </c>
      <c r="E1787" s="140" t="s">
        <v>3632</v>
      </c>
      <c r="F1787" s="244" t="s">
        <v>3633</v>
      </c>
      <c r="G1787" s="140" t="s">
        <v>1934</v>
      </c>
      <c r="H1787" s="239">
        <v>10000</v>
      </c>
      <c r="I1787" s="140"/>
      <c r="J1787" s="169"/>
      <c r="K1787" s="222" t="s">
        <v>3634</v>
      </c>
      <c r="L1787" s="222">
        <v>43053</v>
      </c>
      <c r="M1787" s="140"/>
    </row>
    <row r="1788" spans="1:13" s="142" customFormat="1" ht="22.5" customHeight="1">
      <c r="A1788" s="196">
        <v>29</v>
      </c>
      <c r="B1788" s="197"/>
      <c r="C1788" s="245" t="s">
        <v>3635</v>
      </c>
      <c r="D1788" s="245" t="s">
        <v>3636</v>
      </c>
      <c r="E1788" s="140" t="s">
        <v>3637</v>
      </c>
      <c r="F1788" s="244" t="s">
        <v>3638</v>
      </c>
      <c r="G1788" s="140" t="s">
        <v>3531</v>
      </c>
      <c r="H1788" s="246">
        <v>200</v>
      </c>
      <c r="I1788" s="140"/>
      <c r="J1788" s="169"/>
      <c r="K1788" s="222" t="s">
        <v>3639</v>
      </c>
      <c r="L1788" s="222">
        <v>43054</v>
      </c>
      <c r="M1788" s="140"/>
    </row>
    <row r="1789" spans="1:13" s="142" customFormat="1" ht="22.5" customHeight="1">
      <c r="A1789" s="196"/>
      <c r="B1789" s="197"/>
      <c r="C1789" s="245"/>
      <c r="D1789" s="245"/>
      <c r="E1789" s="140"/>
      <c r="F1789" s="244"/>
      <c r="G1789" s="140" t="s">
        <v>1934</v>
      </c>
      <c r="H1789" s="246">
        <v>4900</v>
      </c>
      <c r="I1789" s="140"/>
      <c r="J1789" s="169"/>
      <c r="K1789" s="222" t="s">
        <v>3640</v>
      </c>
      <c r="L1789" s="222">
        <v>43054</v>
      </c>
      <c r="M1789" s="140"/>
    </row>
    <row r="1790" spans="1:13" s="142" customFormat="1" ht="22.5" customHeight="1">
      <c r="A1790" s="196">
        <v>30</v>
      </c>
      <c r="B1790" s="197"/>
      <c r="C1790" s="245" t="s">
        <v>3641</v>
      </c>
      <c r="D1790" s="245" t="s">
        <v>3642</v>
      </c>
      <c r="E1790" s="140" t="s">
        <v>3643</v>
      </c>
      <c r="F1790" s="244" t="s">
        <v>3644</v>
      </c>
      <c r="G1790" s="140" t="s">
        <v>1128</v>
      </c>
      <c r="H1790" s="246">
        <v>200</v>
      </c>
      <c r="I1790" s="140"/>
      <c r="J1790" s="169"/>
      <c r="K1790" s="222">
        <v>43075</v>
      </c>
      <c r="L1790" s="222" t="s">
        <v>3645</v>
      </c>
      <c r="M1790" s="140"/>
    </row>
    <row r="1791" spans="1:13" s="142" customFormat="1" ht="22.5" customHeight="1">
      <c r="A1791" s="196"/>
      <c r="B1791" s="197"/>
      <c r="C1791" s="245"/>
      <c r="D1791" s="245"/>
      <c r="E1791" s="140"/>
      <c r="F1791" s="244"/>
      <c r="G1791" s="140" t="s">
        <v>3646</v>
      </c>
      <c r="H1791" s="246">
        <v>2700</v>
      </c>
      <c r="I1791" s="140"/>
      <c r="J1791" s="169"/>
      <c r="K1791" s="222">
        <v>43075</v>
      </c>
      <c r="L1791" s="222" t="s">
        <v>3647</v>
      </c>
      <c r="M1791" s="140"/>
    </row>
    <row r="1792" spans="1:13" s="142" customFormat="1" ht="22.5" customHeight="1">
      <c r="A1792" s="196">
        <v>31</v>
      </c>
      <c r="B1792" s="197"/>
      <c r="C1792" s="245" t="s">
        <v>3648</v>
      </c>
      <c r="D1792" s="237" t="s">
        <v>3631</v>
      </c>
      <c r="E1792" s="140" t="s">
        <v>3649</v>
      </c>
      <c r="F1792" s="244" t="s">
        <v>3650</v>
      </c>
      <c r="G1792" s="140" t="s">
        <v>3531</v>
      </c>
      <c r="H1792" s="246">
        <v>200</v>
      </c>
      <c r="I1792" s="140"/>
      <c r="J1792" s="169"/>
      <c r="K1792" s="198">
        <v>42639</v>
      </c>
      <c r="L1792" s="198">
        <v>42640</v>
      </c>
      <c r="M1792" s="140"/>
    </row>
    <row r="1793" spans="1:13" s="142" customFormat="1" ht="22.5" customHeight="1">
      <c r="A1793" s="196"/>
      <c r="B1793" s="197"/>
      <c r="C1793" s="245"/>
      <c r="D1793" s="237"/>
      <c r="E1793" s="140"/>
      <c r="F1793" s="244"/>
      <c r="G1793" s="140" t="s">
        <v>1934</v>
      </c>
      <c r="H1793" s="246">
        <v>3000</v>
      </c>
      <c r="I1793" s="140"/>
      <c r="J1793" s="169"/>
      <c r="K1793" s="198">
        <v>42639</v>
      </c>
      <c r="L1793" s="198">
        <v>42640</v>
      </c>
      <c r="M1793" s="140"/>
    </row>
    <row r="1794" spans="1:13" s="142" customFormat="1" ht="22.5" customHeight="1">
      <c r="A1794" s="196">
        <v>32</v>
      </c>
      <c r="B1794" s="197"/>
      <c r="C1794" s="245" t="s">
        <v>3651</v>
      </c>
      <c r="D1794" s="245" t="s">
        <v>3652</v>
      </c>
      <c r="E1794" s="140" t="s">
        <v>3653</v>
      </c>
      <c r="F1794" s="244" t="s">
        <v>3654</v>
      </c>
      <c r="G1794" s="140" t="s">
        <v>3531</v>
      </c>
      <c r="H1794" s="246">
        <v>200</v>
      </c>
      <c r="I1794" s="140"/>
      <c r="J1794" s="169"/>
      <c r="K1794" s="198">
        <v>42639</v>
      </c>
      <c r="L1794" s="198">
        <v>42271</v>
      </c>
      <c r="M1794" s="140"/>
    </row>
    <row r="1795" spans="1:13" s="142" customFormat="1" ht="22.5" customHeight="1">
      <c r="A1795" s="196"/>
      <c r="B1795" s="197"/>
      <c r="C1795" s="245"/>
      <c r="D1795" s="245"/>
      <c r="E1795" s="140"/>
      <c r="F1795" s="244"/>
      <c r="G1795" s="140" t="s">
        <v>3536</v>
      </c>
      <c r="H1795" s="246">
        <v>1750</v>
      </c>
      <c r="I1795" s="140"/>
      <c r="J1795" s="169"/>
      <c r="K1795" s="222">
        <v>42907</v>
      </c>
      <c r="L1795" s="222">
        <v>42908</v>
      </c>
      <c r="M1795" s="140"/>
    </row>
    <row r="1796" spans="1:13" s="142" customFormat="1" ht="22.5" customHeight="1">
      <c r="A1796" s="196">
        <v>33</v>
      </c>
      <c r="B1796" s="197"/>
      <c r="C1796" s="245" t="s">
        <v>3655</v>
      </c>
      <c r="D1796" s="245" t="s">
        <v>3636</v>
      </c>
      <c r="E1796" s="140" t="s">
        <v>3656</v>
      </c>
      <c r="F1796" s="244" t="s">
        <v>3657</v>
      </c>
      <c r="G1796" s="140" t="s">
        <v>3531</v>
      </c>
      <c r="H1796" s="246">
        <v>2500</v>
      </c>
      <c r="I1796" s="140"/>
      <c r="J1796" s="169"/>
      <c r="K1796" s="222">
        <v>42950</v>
      </c>
      <c r="L1796" s="222" t="s">
        <v>3613</v>
      </c>
      <c r="M1796" s="140"/>
    </row>
    <row r="1797" spans="1:13" s="142" customFormat="1" ht="22.5" customHeight="1">
      <c r="A1797" s="196">
        <v>34</v>
      </c>
      <c r="B1797" s="197"/>
      <c r="C1797" s="245" t="s">
        <v>3658</v>
      </c>
      <c r="D1797" s="245" t="s">
        <v>3659</v>
      </c>
      <c r="E1797" s="140" t="s">
        <v>3660</v>
      </c>
      <c r="F1797" s="244" t="s">
        <v>3661</v>
      </c>
      <c r="G1797" s="140" t="s">
        <v>3531</v>
      </c>
      <c r="H1797" s="246">
        <v>200</v>
      </c>
      <c r="I1797" s="140"/>
      <c r="J1797" s="169"/>
      <c r="K1797" s="222">
        <v>42951</v>
      </c>
      <c r="L1797" s="222" t="s">
        <v>3618</v>
      </c>
      <c r="M1797" s="140"/>
    </row>
    <row r="1798" spans="1:13" s="142" customFormat="1" ht="22.5" customHeight="1">
      <c r="A1798" s="196"/>
      <c r="B1798" s="197"/>
      <c r="C1798" s="245"/>
      <c r="D1798" s="245"/>
      <c r="E1798" s="140"/>
      <c r="F1798" s="244"/>
      <c r="G1798" s="140" t="s">
        <v>1934</v>
      </c>
      <c r="H1798" s="246">
        <v>50000</v>
      </c>
      <c r="I1798" s="140"/>
      <c r="J1798" s="169"/>
      <c r="K1798" s="222">
        <v>42951</v>
      </c>
      <c r="L1798" s="222" t="s">
        <v>3662</v>
      </c>
      <c r="M1798" s="140"/>
    </row>
    <row r="1799" spans="1:13" s="142" customFormat="1" ht="22.5" customHeight="1">
      <c r="A1799" s="196">
        <v>35</v>
      </c>
      <c r="B1799" s="197"/>
      <c r="C1799" s="247" t="s">
        <v>3663</v>
      </c>
      <c r="D1799" s="245" t="s">
        <v>3604</v>
      </c>
      <c r="E1799" s="140" t="s">
        <v>3664</v>
      </c>
      <c r="F1799" s="248" t="s">
        <v>3665</v>
      </c>
      <c r="G1799" s="140" t="s">
        <v>3531</v>
      </c>
      <c r="H1799" s="249">
        <v>2144</v>
      </c>
      <c r="I1799" s="140"/>
      <c r="J1799" s="169"/>
      <c r="K1799" s="222">
        <v>42955</v>
      </c>
      <c r="L1799" s="222" t="s">
        <v>3628</v>
      </c>
      <c r="M1799" s="140"/>
    </row>
    <row r="1800" spans="1:13" s="142" customFormat="1" ht="22.5" customHeight="1">
      <c r="A1800" s="196">
        <v>36</v>
      </c>
      <c r="B1800" s="197"/>
      <c r="C1800" s="247" t="s">
        <v>3666</v>
      </c>
      <c r="D1800" s="245" t="s">
        <v>3667</v>
      </c>
      <c r="E1800" s="140" t="s">
        <v>3668</v>
      </c>
      <c r="F1800" s="248" t="s">
        <v>3669</v>
      </c>
      <c r="G1800" s="140" t="s">
        <v>1934</v>
      </c>
      <c r="H1800" s="249">
        <v>15000</v>
      </c>
      <c r="I1800" s="140"/>
      <c r="J1800" s="169"/>
      <c r="K1800" s="222">
        <v>42955</v>
      </c>
      <c r="L1800" s="222" t="s">
        <v>3629</v>
      </c>
      <c r="M1800" s="140"/>
    </row>
    <row r="1801" spans="1:13" s="142" customFormat="1" ht="22.5" customHeight="1">
      <c r="A1801" s="196">
        <v>37</v>
      </c>
      <c r="B1801" s="197"/>
      <c r="C1801" s="231" t="s">
        <v>3670</v>
      </c>
      <c r="D1801" s="232" t="s">
        <v>3671</v>
      </c>
      <c r="E1801" s="140" t="s">
        <v>3672</v>
      </c>
      <c r="F1801" s="233" t="s">
        <v>3673</v>
      </c>
      <c r="G1801" s="140" t="s">
        <v>3674</v>
      </c>
      <c r="H1801" s="234">
        <v>10780</v>
      </c>
      <c r="I1801" s="140"/>
      <c r="J1801" s="169"/>
      <c r="K1801" s="222" t="s">
        <v>3634</v>
      </c>
      <c r="L1801" s="222">
        <v>43053</v>
      </c>
      <c r="M1801" s="140"/>
    </row>
    <row r="1802" spans="1:13" s="142" customFormat="1" ht="22.5" customHeight="1">
      <c r="A1802" s="196">
        <v>38</v>
      </c>
      <c r="B1802" s="197"/>
      <c r="C1802" s="232" t="s">
        <v>3675</v>
      </c>
      <c r="D1802" s="232" t="s">
        <v>3527</v>
      </c>
      <c r="E1802" s="140" t="s">
        <v>3676</v>
      </c>
      <c r="F1802" s="235" t="s">
        <v>3677</v>
      </c>
      <c r="G1802" s="140" t="s">
        <v>3674</v>
      </c>
      <c r="H1802" s="239">
        <v>111647</v>
      </c>
      <c r="I1802" s="140"/>
      <c r="J1802" s="169"/>
      <c r="K1802" s="222" t="s">
        <v>3678</v>
      </c>
      <c r="L1802" s="222">
        <v>43053</v>
      </c>
      <c r="M1802" s="140"/>
    </row>
    <row r="1803" spans="1:13" s="142" customFormat="1" ht="22.5" customHeight="1">
      <c r="A1803" s="196">
        <v>39</v>
      </c>
      <c r="B1803" s="197"/>
      <c r="C1803" s="232" t="s">
        <v>3679</v>
      </c>
      <c r="D1803" s="232" t="s">
        <v>3680</v>
      </c>
      <c r="E1803" s="140" t="s">
        <v>3681</v>
      </c>
      <c r="F1803" s="235" t="s">
        <v>3682</v>
      </c>
      <c r="G1803" s="140" t="s">
        <v>3674</v>
      </c>
      <c r="H1803" s="239">
        <v>48100</v>
      </c>
      <c r="I1803" s="140"/>
      <c r="J1803" s="169"/>
      <c r="K1803" s="222" t="s">
        <v>3639</v>
      </c>
      <c r="L1803" s="222">
        <v>43054</v>
      </c>
      <c r="M1803" s="140"/>
    </row>
    <row r="1804" spans="1:13" s="142" customFormat="1" ht="22.5" customHeight="1">
      <c r="A1804" s="196">
        <v>40</v>
      </c>
      <c r="B1804" s="197"/>
      <c r="C1804" s="232" t="s">
        <v>3683</v>
      </c>
      <c r="D1804" s="250" t="s">
        <v>3684</v>
      </c>
      <c r="E1804" s="140" t="s">
        <v>3685</v>
      </c>
      <c r="F1804" s="241" t="s">
        <v>3686</v>
      </c>
      <c r="G1804" s="140" t="s">
        <v>3687</v>
      </c>
      <c r="H1804" s="239">
        <v>30000</v>
      </c>
      <c r="I1804" s="140"/>
      <c r="J1804" s="169"/>
      <c r="K1804" s="222" t="s">
        <v>3640</v>
      </c>
      <c r="L1804" s="222">
        <v>43054</v>
      </c>
      <c r="M1804" s="140"/>
    </row>
    <row r="1805" spans="1:13" s="142" customFormat="1" ht="22.5" customHeight="1">
      <c r="A1805" s="196">
        <v>41</v>
      </c>
      <c r="B1805" s="197"/>
      <c r="C1805" s="232" t="s">
        <v>3688</v>
      </c>
      <c r="D1805" s="250" t="s">
        <v>3689</v>
      </c>
      <c r="E1805" s="140" t="s">
        <v>3690</v>
      </c>
      <c r="F1805" s="241" t="s">
        <v>3691</v>
      </c>
      <c r="G1805" s="140" t="s">
        <v>3687</v>
      </c>
      <c r="H1805" s="239">
        <v>25000</v>
      </c>
      <c r="I1805" s="140"/>
      <c r="J1805" s="169"/>
      <c r="K1805" s="222">
        <v>43075</v>
      </c>
      <c r="L1805" s="222" t="s">
        <v>3645</v>
      </c>
      <c r="M1805" s="140"/>
    </row>
    <row r="1806" spans="1:13" s="142" customFormat="1" ht="22.5" customHeight="1">
      <c r="A1806" s="196">
        <v>42</v>
      </c>
      <c r="B1806" s="197"/>
      <c r="C1806" s="232" t="s">
        <v>3692</v>
      </c>
      <c r="D1806" s="250" t="s">
        <v>3600</v>
      </c>
      <c r="E1806" s="140" t="s">
        <v>3693</v>
      </c>
      <c r="F1806" s="241" t="s">
        <v>3694</v>
      </c>
      <c r="G1806" s="140" t="s">
        <v>3687</v>
      </c>
      <c r="H1806" s="251">
        <v>8000</v>
      </c>
      <c r="I1806" s="140"/>
      <c r="J1806" s="169"/>
      <c r="K1806" s="222">
        <v>43075</v>
      </c>
      <c r="L1806" s="222" t="s">
        <v>3647</v>
      </c>
      <c r="M1806" s="140"/>
    </row>
    <row r="1807" spans="1:13" s="142" customFormat="1" ht="22.5" customHeight="1">
      <c r="A1807" s="196">
        <v>43</v>
      </c>
      <c r="B1807" s="197"/>
      <c r="C1807" s="243" t="s">
        <v>3695</v>
      </c>
      <c r="D1807" s="245" t="s">
        <v>3696</v>
      </c>
      <c r="E1807" s="140" t="s">
        <v>3697</v>
      </c>
      <c r="F1807" s="244" t="s">
        <v>3698</v>
      </c>
      <c r="G1807" s="140" t="s">
        <v>3687</v>
      </c>
      <c r="H1807" s="246">
        <v>9150</v>
      </c>
      <c r="I1807" s="140"/>
      <c r="J1807" s="169"/>
      <c r="K1807" s="222">
        <v>42955</v>
      </c>
      <c r="L1807" s="222" t="s">
        <v>3629</v>
      </c>
      <c r="M1807" s="140"/>
    </row>
    <row r="1808" spans="1:13" s="142" customFormat="1" ht="22.5" customHeight="1">
      <c r="A1808" s="196">
        <v>44</v>
      </c>
      <c r="B1808" s="197"/>
      <c r="C1808" s="243" t="s">
        <v>3699</v>
      </c>
      <c r="D1808" s="245" t="s">
        <v>3700</v>
      </c>
      <c r="E1808" s="140" t="s">
        <v>3701</v>
      </c>
      <c r="F1808" s="244" t="s">
        <v>3702</v>
      </c>
      <c r="G1808" s="140" t="s">
        <v>3674</v>
      </c>
      <c r="H1808" s="246">
        <v>9000</v>
      </c>
      <c r="I1808" s="140"/>
      <c r="J1808" s="169"/>
      <c r="K1808" s="222" t="s">
        <v>3634</v>
      </c>
      <c r="L1808" s="222">
        <v>43053</v>
      </c>
      <c r="M1808" s="140"/>
    </row>
    <row r="1809" spans="1:13" s="142" customFormat="1" ht="22.5" customHeight="1">
      <c r="A1809" s="196">
        <v>45</v>
      </c>
      <c r="B1809" s="197"/>
      <c r="C1809" s="243" t="s">
        <v>3703</v>
      </c>
      <c r="D1809" s="245" t="s">
        <v>3704</v>
      </c>
      <c r="E1809" s="140" t="s">
        <v>3656</v>
      </c>
      <c r="F1809" s="244" t="s">
        <v>3705</v>
      </c>
      <c r="G1809" s="140" t="s">
        <v>3674</v>
      </c>
      <c r="H1809" s="246">
        <v>46000</v>
      </c>
      <c r="I1809" s="140"/>
      <c r="J1809" s="169"/>
      <c r="K1809" s="222" t="s">
        <v>3678</v>
      </c>
      <c r="L1809" s="222">
        <v>43053</v>
      </c>
      <c r="M1809" s="140"/>
    </row>
    <row r="1810" spans="1:13" s="142" customFormat="1" ht="22.5" customHeight="1">
      <c r="A1810" s="196">
        <v>46</v>
      </c>
      <c r="B1810" s="197"/>
      <c r="C1810" s="247" t="s">
        <v>3706</v>
      </c>
      <c r="D1810" s="245" t="s">
        <v>3707</v>
      </c>
      <c r="E1810" s="140" t="s">
        <v>3708</v>
      </c>
      <c r="F1810" s="248" t="s">
        <v>3709</v>
      </c>
      <c r="G1810" s="140" t="s">
        <v>3674</v>
      </c>
      <c r="H1810" s="252">
        <v>41500</v>
      </c>
      <c r="I1810" s="140"/>
      <c r="J1810" s="169"/>
      <c r="K1810" s="222" t="s">
        <v>3639</v>
      </c>
      <c r="L1810" s="222">
        <v>43054</v>
      </c>
      <c r="M1810" s="140"/>
    </row>
    <row r="1811" spans="1:13" s="142" customFormat="1" ht="22.5" customHeight="1">
      <c r="A1811" s="196">
        <v>47</v>
      </c>
      <c r="B1811" s="197"/>
      <c r="C1811" s="247" t="s">
        <v>3710</v>
      </c>
      <c r="D1811" s="245" t="s">
        <v>3711</v>
      </c>
      <c r="E1811" s="140" t="s">
        <v>3712</v>
      </c>
      <c r="F1811" s="248" t="s">
        <v>3713</v>
      </c>
      <c r="G1811" s="140" t="s">
        <v>3687</v>
      </c>
      <c r="H1811" s="253">
        <v>14000</v>
      </c>
      <c r="I1811" s="140"/>
      <c r="J1811" s="169"/>
      <c r="K1811" s="222" t="s">
        <v>3640</v>
      </c>
      <c r="L1811" s="222">
        <v>43054</v>
      </c>
      <c r="M1811" s="140"/>
    </row>
    <row r="1812" spans="1:13" s="142" customFormat="1" ht="22.5" customHeight="1">
      <c r="A1812" s="196">
        <v>48</v>
      </c>
      <c r="B1812" s="197"/>
      <c r="C1812" s="247" t="s">
        <v>3714</v>
      </c>
      <c r="D1812" s="245" t="s">
        <v>3715</v>
      </c>
      <c r="E1812" s="140" t="s">
        <v>3716</v>
      </c>
      <c r="F1812" s="248" t="s">
        <v>3717</v>
      </c>
      <c r="G1812" s="140" t="s">
        <v>3687</v>
      </c>
      <c r="H1812" s="253">
        <v>23000</v>
      </c>
      <c r="I1812" s="140"/>
      <c r="J1812" s="169"/>
      <c r="K1812" s="222">
        <v>43075</v>
      </c>
      <c r="L1812" s="222" t="s">
        <v>3645</v>
      </c>
      <c r="M1812" s="140"/>
    </row>
    <row r="1813" spans="1:13" s="142" customFormat="1" ht="22.5" customHeight="1" thickBot="1">
      <c r="A1813" s="196">
        <v>49</v>
      </c>
      <c r="B1813" s="197"/>
      <c r="C1813" s="254" t="s">
        <v>3718</v>
      </c>
      <c r="D1813" s="254" t="s">
        <v>3719</v>
      </c>
      <c r="E1813" s="140" t="s">
        <v>3720</v>
      </c>
      <c r="F1813" s="255" t="s">
        <v>3721</v>
      </c>
      <c r="G1813" s="140" t="s">
        <v>3674</v>
      </c>
      <c r="H1813" s="256">
        <v>60000</v>
      </c>
      <c r="I1813" s="140"/>
      <c r="J1813" s="169"/>
      <c r="K1813" s="222">
        <v>43075</v>
      </c>
      <c r="L1813" s="222" t="s">
        <v>3647</v>
      </c>
      <c r="M1813" s="140"/>
    </row>
    <row r="1814" spans="1:13" s="142" customFormat="1" ht="22.5" customHeight="1">
      <c r="A1814" s="196">
        <v>50</v>
      </c>
      <c r="B1814" s="197"/>
      <c r="C1814" s="259" t="s">
        <v>3722</v>
      </c>
      <c r="D1814" s="140" t="s">
        <v>3723</v>
      </c>
      <c r="E1814" s="140" t="s">
        <v>3724</v>
      </c>
      <c r="F1814" s="200" t="s">
        <v>3725</v>
      </c>
      <c r="G1814" s="140" t="s">
        <v>3687</v>
      </c>
      <c r="H1814" s="201">
        <v>24000</v>
      </c>
      <c r="I1814" s="140"/>
      <c r="J1814" s="169"/>
      <c r="K1814" s="222" t="s">
        <v>3726</v>
      </c>
      <c r="L1814" s="222" t="s">
        <v>3727</v>
      </c>
      <c r="M1814" s="140"/>
    </row>
    <row r="1815" spans="1:13" s="142" customFormat="1" ht="22.5" customHeight="1">
      <c r="A1815" s="196">
        <v>51</v>
      </c>
      <c r="B1815" s="197"/>
      <c r="C1815" s="259" t="s">
        <v>3728</v>
      </c>
      <c r="D1815" s="140"/>
      <c r="E1815" s="140" t="s">
        <v>3729</v>
      </c>
      <c r="F1815" s="200" t="s">
        <v>3730</v>
      </c>
      <c r="G1815" s="140" t="s">
        <v>3731</v>
      </c>
      <c r="H1815" s="201">
        <v>20200</v>
      </c>
      <c r="I1815" s="140"/>
      <c r="J1815" s="169"/>
      <c r="K1815" s="222">
        <v>43336</v>
      </c>
      <c r="L1815" s="222"/>
      <c r="M1815" s="140"/>
    </row>
    <row r="1816" spans="1:13" s="142" customFormat="1" ht="22.5" customHeight="1">
      <c r="A1816" s="196">
        <v>52</v>
      </c>
      <c r="B1816" s="197"/>
      <c r="C1816" s="259" t="s">
        <v>3732</v>
      </c>
      <c r="D1816" s="140"/>
      <c r="E1816" s="140" t="s">
        <v>3733</v>
      </c>
      <c r="F1816" s="200" t="s">
        <v>3734</v>
      </c>
      <c r="G1816" s="140" t="s">
        <v>3731</v>
      </c>
      <c r="H1816" s="201">
        <v>10200</v>
      </c>
      <c r="I1816" s="140"/>
      <c r="J1816" s="169"/>
      <c r="K1816" s="222">
        <v>43336</v>
      </c>
      <c r="L1816" s="222"/>
      <c r="M1816" s="140"/>
    </row>
    <row r="1817" spans="1:13" s="142" customFormat="1" ht="22.5" customHeight="1">
      <c r="A1817" s="196">
        <v>53</v>
      </c>
      <c r="B1817" s="197"/>
      <c r="C1817" s="259" t="s">
        <v>3735</v>
      </c>
      <c r="D1817" s="140"/>
      <c r="E1817" s="140" t="s">
        <v>3733</v>
      </c>
      <c r="F1817" s="200" t="s">
        <v>3736</v>
      </c>
      <c r="G1817" s="140" t="s">
        <v>3731</v>
      </c>
      <c r="H1817" s="201">
        <v>9000</v>
      </c>
      <c r="I1817" s="140"/>
      <c r="J1817" s="169"/>
      <c r="K1817" s="222">
        <v>43336</v>
      </c>
      <c r="L1817" s="222"/>
      <c r="M1817" s="140"/>
    </row>
    <row r="1818" spans="1:13" s="142" customFormat="1" ht="22.5" customHeight="1">
      <c r="A1818" s="196">
        <v>54</v>
      </c>
      <c r="B1818" s="197"/>
      <c r="C1818" s="259" t="s">
        <v>3737</v>
      </c>
      <c r="D1818" s="140"/>
      <c r="E1818" s="140" t="s">
        <v>3733</v>
      </c>
      <c r="F1818" s="200" t="s">
        <v>3738</v>
      </c>
      <c r="G1818" s="140"/>
      <c r="H1818" s="201">
        <v>18000</v>
      </c>
      <c r="I1818" s="140"/>
      <c r="J1818" s="169"/>
      <c r="K1818" s="222">
        <v>43336</v>
      </c>
      <c r="L1818" s="222"/>
      <c r="M1818" s="140"/>
    </row>
    <row r="1819" spans="1:13" s="142" customFormat="1" ht="22.5" customHeight="1">
      <c r="A1819" s="196"/>
      <c r="B1819" s="197"/>
      <c r="C1819" s="259"/>
      <c r="D1819" s="140"/>
      <c r="E1819" s="140"/>
      <c r="F1819" s="200"/>
      <c r="G1819" s="140"/>
      <c r="H1819" s="201"/>
      <c r="I1819" s="140"/>
      <c r="J1819" s="169"/>
      <c r="K1819" s="222"/>
      <c r="L1819" s="222"/>
      <c r="M1819" s="140"/>
    </row>
    <row r="1820" spans="1:13" s="142" customFormat="1" ht="22.5" customHeight="1">
      <c r="A1820" s="196"/>
      <c r="B1820" s="197"/>
      <c r="C1820" s="259"/>
      <c r="D1820" s="140"/>
      <c r="E1820" s="140"/>
      <c r="F1820" s="200"/>
      <c r="G1820" s="140"/>
      <c r="H1820" s="201"/>
      <c r="I1820" s="140"/>
      <c r="J1820" s="169"/>
      <c r="K1820" s="222"/>
      <c r="L1820" s="222"/>
      <c r="M1820" s="140"/>
    </row>
    <row r="1821" spans="1:13" s="142" customFormat="1" ht="22.5" customHeight="1">
      <c r="A1821" s="196"/>
      <c r="B1821" s="197"/>
      <c r="C1821" s="259"/>
      <c r="D1821" s="140"/>
      <c r="E1821" s="140"/>
      <c r="F1821" s="200"/>
      <c r="G1821" s="140"/>
      <c r="H1821" s="201"/>
      <c r="I1821" s="140"/>
      <c r="J1821" s="169"/>
      <c r="K1821" s="222"/>
      <c r="L1821" s="222"/>
      <c r="M1821" s="140"/>
    </row>
    <row r="1822" spans="1:13" s="142" customFormat="1" ht="22.5" customHeight="1">
      <c r="A1822" s="196"/>
      <c r="B1822" s="197"/>
      <c r="C1822" s="259"/>
      <c r="D1822" s="140"/>
      <c r="E1822" s="140"/>
      <c r="F1822" s="200"/>
      <c r="G1822" s="140"/>
      <c r="H1822" s="201"/>
      <c r="I1822" s="140"/>
      <c r="J1822" s="169"/>
      <c r="K1822" s="222"/>
      <c r="L1822" s="222"/>
      <c r="M1822" s="140"/>
    </row>
    <row r="1823" spans="1:13" s="142" customFormat="1" ht="22.5" customHeight="1">
      <c r="A1823" s="196">
        <v>1</v>
      </c>
      <c r="B1823" s="197"/>
      <c r="C1823" s="188" t="s">
        <v>3739</v>
      </c>
      <c r="D1823" s="188" t="s">
        <v>3740</v>
      </c>
      <c r="E1823" s="187" t="s">
        <v>3741</v>
      </c>
      <c r="F1823" s="188" t="s">
        <v>3742</v>
      </c>
      <c r="G1823" s="189" t="s">
        <v>3743</v>
      </c>
      <c r="H1823" s="195">
        <v>3200</v>
      </c>
      <c r="I1823" s="140"/>
      <c r="J1823" s="140"/>
      <c r="K1823" s="198">
        <v>42970</v>
      </c>
      <c r="L1823" s="190" t="s">
        <v>3744</v>
      </c>
      <c r="M1823" s="140"/>
    </row>
    <row r="1824" spans="1:13" s="142" customFormat="1" ht="22.5" customHeight="1">
      <c r="A1824" s="196">
        <v>2</v>
      </c>
      <c r="B1824" s="197"/>
      <c r="C1824" s="188" t="s">
        <v>3745</v>
      </c>
      <c r="D1824" s="188" t="s">
        <v>3740</v>
      </c>
      <c r="E1824" s="187" t="s">
        <v>3746</v>
      </c>
      <c r="F1824" s="188" t="s">
        <v>3747</v>
      </c>
      <c r="G1824" s="189" t="s">
        <v>3748</v>
      </c>
      <c r="H1824" s="195">
        <v>4133</v>
      </c>
      <c r="I1824" s="140"/>
      <c r="J1824" s="140"/>
      <c r="K1824" s="198">
        <v>42970</v>
      </c>
      <c r="L1824" s="190" t="s">
        <v>3749</v>
      </c>
      <c r="M1824" s="140"/>
    </row>
    <row r="1825" spans="1:13" s="142" customFormat="1" ht="22.5" customHeight="1">
      <c r="A1825" s="196">
        <v>3</v>
      </c>
      <c r="B1825" s="197"/>
      <c r="C1825" s="188" t="s">
        <v>3750</v>
      </c>
      <c r="D1825" s="188" t="s">
        <v>3740</v>
      </c>
      <c r="E1825" s="187" t="s">
        <v>3741</v>
      </c>
      <c r="F1825" s="188" t="s">
        <v>3751</v>
      </c>
      <c r="G1825" s="189" t="s">
        <v>3743</v>
      </c>
      <c r="H1825" s="195">
        <v>3200</v>
      </c>
      <c r="I1825" s="140"/>
      <c r="J1825" s="140"/>
      <c r="K1825" s="198">
        <v>42983</v>
      </c>
      <c r="L1825" s="190" t="s">
        <v>3752</v>
      </c>
      <c r="M1825" s="140"/>
    </row>
    <row r="1826" spans="1:13" s="142" customFormat="1" ht="22.5" customHeight="1">
      <c r="A1826" s="196">
        <v>4</v>
      </c>
      <c r="B1826" s="197"/>
      <c r="C1826" s="188" t="s">
        <v>3753</v>
      </c>
      <c r="D1826" s="188" t="s">
        <v>3754</v>
      </c>
      <c r="E1826" s="187" t="s">
        <v>3755</v>
      </c>
      <c r="F1826" s="188" t="s">
        <v>3756</v>
      </c>
      <c r="G1826" s="189" t="s">
        <v>3748</v>
      </c>
      <c r="H1826" s="195">
        <v>4500</v>
      </c>
      <c r="I1826" s="140"/>
      <c r="J1826" s="140"/>
      <c r="K1826" s="198">
        <v>42983</v>
      </c>
      <c r="L1826" s="190" t="s">
        <v>3757</v>
      </c>
      <c r="M1826" s="140"/>
    </row>
    <row r="1827" spans="1:13" s="142" customFormat="1" ht="22.5" customHeight="1">
      <c r="A1827" s="196">
        <v>5</v>
      </c>
      <c r="B1827" s="197"/>
      <c r="C1827" s="188" t="s">
        <v>3758</v>
      </c>
      <c r="D1827" s="188" t="s">
        <v>3759</v>
      </c>
      <c r="E1827" s="187" t="s">
        <v>3760</v>
      </c>
      <c r="F1827" s="188" t="s">
        <v>3761</v>
      </c>
      <c r="G1827" s="189" t="s">
        <v>1934</v>
      </c>
      <c r="H1827" s="195">
        <v>2500</v>
      </c>
      <c r="I1827" s="140"/>
      <c r="J1827" s="140"/>
      <c r="K1827" s="198">
        <v>42983</v>
      </c>
      <c r="L1827" s="190" t="s">
        <v>3762</v>
      </c>
      <c r="M1827" s="140"/>
    </row>
    <row r="1828" spans="1:13" s="142" customFormat="1" ht="22.5" customHeight="1">
      <c r="A1828" s="196">
        <v>6</v>
      </c>
      <c r="B1828" s="197"/>
      <c r="C1828" s="188" t="s">
        <v>3763</v>
      </c>
      <c r="D1828" s="188" t="s">
        <v>3759</v>
      </c>
      <c r="E1828" s="187" t="s">
        <v>3764</v>
      </c>
      <c r="F1828" s="188" t="s">
        <v>3765</v>
      </c>
      <c r="G1828" s="189" t="s">
        <v>3766</v>
      </c>
      <c r="H1828" s="195">
        <v>400</v>
      </c>
      <c r="I1828" s="140"/>
      <c r="J1828" s="140"/>
      <c r="K1828" s="198">
        <v>42970</v>
      </c>
      <c r="L1828" s="190"/>
      <c r="M1828" s="140"/>
    </row>
    <row r="1829" spans="1:13" s="142" customFormat="1" ht="22.5" customHeight="1">
      <c r="A1829" s="196">
        <v>7</v>
      </c>
      <c r="B1829" s="197"/>
      <c r="C1829" s="188" t="s">
        <v>3767</v>
      </c>
      <c r="D1829" s="188" t="s">
        <v>3759</v>
      </c>
      <c r="E1829" s="187" t="s">
        <v>3768</v>
      </c>
      <c r="F1829" s="188" t="s">
        <v>3769</v>
      </c>
      <c r="G1829" s="189" t="s">
        <v>1934</v>
      </c>
      <c r="H1829" s="195">
        <v>5910</v>
      </c>
      <c r="I1829" s="140"/>
      <c r="J1829" s="140"/>
      <c r="K1829" s="198">
        <v>42990</v>
      </c>
      <c r="L1829" s="190"/>
      <c r="M1829" s="140"/>
    </row>
    <row r="1830" spans="1:13" s="142" customFormat="1" ht="22.5" customHeight="1">
      <c r="A1830" s="196">
        <v>8</v>
      </c>
      <c r="B1830" s="197"/>
      <c r="C1830" s="260" t="s">
        <v>3770</v>
      </c>
      <c r="D1830" s="188" t="s">
        <v>3759</v>
      </c>
      <c r="E1830" s="261" t="s">
        <v>3771</v>
      </c>
      <c r="F1830" s="188"/>
      <c r="G1830" s="189" t="s">
        <v>1934</v>
      </c>
      <c r="H1830" s="195">
        <v>36000</v>
      </c>
      <c r="I1830" s="140"/>
      <c r="J1830" s="140"/>
      <c r="K1830" s="198"/>
      <c r="L1830" s="190"/>
      <c r="M1830" s="140"/>
    </row>
    <row r="1831" spans="1:13" s="142" customFormat="1" ht="22.5" customHeight="1">
      <c r="A1831" s="196"/>
      <c r="B1831" s="197"/>
      <c r="C1831" s="188"/>
      <c r="D1831" s="188"/>
      <c r="E1831" s="187"/>
      <c r="F1831" s="188"/>
      <c r="G1831" s="189"/>
      <c r="H1831" s="195"/>
      <c r="I1831" s="140"/>
      <c r="J1831" s="140"/>
      <c r="K1831" s="198"/>
      <c r="L1831" s="190"/>
      <c r="M1831" s="140"/>
    </row>
    <row r="1832" spans="1:13" s="142" customFormat="1" ht="22.5" customHeight="1">
      <c r="A1832" s="196"/>
      <c r="B1832" s="140"/>
      <c r="C1832" s="140"/>
      <c r="D1832" s="140"/>
      <c r="E1832" s="140"/>
      <c r="F1832" s="140"/>
      <c r="G1832" s="140"/>
      <c r="H1832" s="202"/>
      <c r="I1832" s="140"/>
      <c r="J1832" s="140"/>
      <c r="K1832" s="198"/>
      <c r="L1832" s="140"/>
      <c r="M1832" s="140"/>
    </row>
    <row r="1833" spans="1:13" s="142" customFormat="1" ht="38.25">
      <c r="A1833" s="140">
        <v>1</v>
      </c>
      <c r="B1833" s="140"/>
      <c r="C1833" s="180" t="s">
        <v>3772</v>
      </c>
      <c r="D1833" s="180" t="s">
        <v>3773</v>
      </c>
      <c r="E1833" s="187" t="s">
        <v>3774</v>
      </c>
      <c r="F1833" s="136" t="s">
        <v>3775</v>
      </c>
      <c r="G1833" s="180" t="s">
        <v>977</v>
      </c>
      <c r="H1833" s="194">
        <v>10000</v>
      </c>
      <c r="I1833" s="140"/>
      <c r="J1833" s="140"/>
      <c r="K1833" s="169">
        <v>42073</v>
      </c>
      <c r="L1833" s="136" t="s">
        <v>3776</v>
      </c>
      <c r="M1833" s="140"/>
    </row>
    <row r="1834" spans="1:13" s="142" customFormat="1" ht="38.25">
      <c r="A1834" s="140">
        <v>2</v>
      </c>
      <c r="B1834" s="140"/>
      <c r="C1834" s="180" t="s">
        <v>3777</v>
      </c>
      <c r="D1834" s="180" t="s">
        <v>3773</v>
      </c>
      <c r="E1834" s="187" t="s">
        <v>3778</v>
      </c>
      <c r="F1834" s="136" t="s">
        <v>3779</v>
      </c>
      <c r="G1834" s="180" t="s">
        <v>977</v>
      </c>
      <c r="H1834" s="194">
        <v>2500</v>
      </c>
      <c r="I1834" s="140"/>
      <c r="J1834" s="140"/>
      <c r="K1834" s="169">
        <v>42073</v>
      </c>
      <c r="L1834" s="136" t="s">
        <v>3780</v>
      </c>
      <c r="M1834" s="140"/>
    </row>
    <row r="1835" spans="1:13" s="142" customFormat="1" ht="38.25">
      <c r="A1835" s="140">
        <v>3</v>
      </c>
      <c r="B1835" s="140"/>
      <c r="C1835" s="180" t="s">
        <v>3781</v>
      </c>
      <c r="D1835" s="180" t="s">
        <v>3773</v>
      </c>
      <c r="E1835" s="187" t="s">
        <v>3778</v>
      </c>
      <c r="F1835" s="136" t="s">
        <v>3782</v>
      </c>
      <c r="G1835" s="180" t="s">
        <v>977</v>
      </c>
      <c r="H1835" s="194">
        <v>3000</v>
      </c>
      <c r="I1835" s="140"/>
      <c r="J1835" s="140"/>
      <c r="K1835" s="169">
        <v>42073</v>
      </c>
      <c r="L1835" s="136" t="s">
        <v>3783</v>
      </c>
      <c r="M1835" s="140"/>
    </row>
    <row r="1836" spans="1:13" s="142" customFormat="1" ht="38.25">
      <c r="A1836" s="140">
        <v>4</v>
      </c>
      <c r="B1836" s="140"/>
      <c r="C1836" s="180" t="s">
        <v>3784</v>
      </c>
      <c r="D1836" s="180" t="s">
        <v>3773</v>
      </c>
      <c r="E1836" s="187" t="s">
        <v>3785</v>
      </c>
      <c r="F1836" s="136" t="s">
        <v>3786</v>
      </c>
      <c r="G1836" s="180" t="s">
        <v>3787</v>
      </c>
      <c r="H1836" s="194">
        <v>4688</v>
      </c>
      <c r="I1836" s="140"/>
      <c r="J1836" s="140"/>
      <c r="K1836" s="169">
        <v>42073</v>
      </c>
      <c r="L1836" s="136" t="s">
        <v>3788</v>
      </c>
      <c r="M1836" s="140"/>
    </row>
    <row r="1837" spans="1:13" s="142" customFormat="1" ht="38.25">
      <c r="A1837" s="140">
        <v>5</v>
      </c>
      <c r="B1837" s="140"/>
      <c r="C1837" s="180" t="s">
        <v>3789</v>
      </c>
      <c r="D1837" s="180" t="s">
        <v>3790</v>
      </c>
      <c r="E1837" s="187" t="s">
        <v>3791</v>
      </c>
      <c r="F1837" s="136" t="s">
        <v>3792</v>
      </c>
      <c r="G1837" s="180" t="s">
        <v>3787</v>
      </c>
      <c r="H1837" s="194">
        <v>5700</v>
      </c>
      <c r="I1837" s="140"/>
      <c r="J1837" s="140"/>
      <c r="K1837" s="169">
        <v>42073</v>
      </c>
      <c r="L1837" s="136" t="s">
        <v>3793</v>
      </c>
      <c r="M1837" s="140"/>
    </row>
    <row r="1838" spans="1:13" s="142" customFormat="1" ht="38.25">
      <c r="A1838" s="140">
        <v>6</v>
      </c>
      <c r="B1838" s="140"/>
      <c r="C1838" s="180" t="s">
        <v>3794</v>
      </c>
      <c r="D1838" s="180" t="s">
        <v>3790</v>
      </c>
      <c r="E1838" s="187" t="s">
        <v>3795</v>
      </c>
      <c r="F1838" s="136" t="s">
        <v>3796</v>
      </c>
      <c r="G1838" s="180" t="s">
        <v>3743</v>
      </c>
      <c r="H1838" s="194">
        <v>17200</v>
      </c>
      <c r="I1838" s="140"/>
      <c r="J1838" s="140"/>
      <c r="K1838" s="169">
        <v>42073</v>
      </c>
      <c r="L1838" s="136" t="s">
        <v>3797</v>
      </c>
      <c r="M1838" s="140"/>
    </row>
    <row r="1839" spans="1:13" s="142" customFormat="1" ht="25.5" customHeight="1">
      <c r="A1839" s="140">
        <v>7</v>
      </c>
      <c r="B1839" s="140"/>
      <c r="C1839" s="180" t="s">
        <v>3798</v>
      </c>
      <c r="D1839" s="180" t="s">
        <v>3790</v>
      </c>
      <c r="E1839" s="187" t="s">
        <v>3799</v>
      </c>
      <c r="F1839" s="136" t="s">
        <v>3800</v>
      </c>
      <c r="G1839" s="180" t="s">
        <v>3743</v>
      </c>
      <c r="H1839" s="194">
        <v>5000</v>
      </c>
      <c r="I1839" s="140"/>
      <c r="J1839" s="140"/>
      <c r="K1839" s="169">
        <v>42073</v>
      </c>
      <c r="L1839" s="136" t="s">
        <v>3801</v>
      </c>
      <c r="M1839" s="140"/>
    </row>
    <row r="1840" spans="1:13" s="142" customFormat="1" ht="38.25">
      <c r="A1840" s="140">
        <v>8</v>
      </c>
      <c r="B1840" s="140"/>
      <c r="C1840" s="180" t="s">
        <v>3802</v>
      </c>
      <c r="D1840" s="180" t="s">
        <v>3803</v>
      </c>
      <c r="E1840" s="187" t="s">
        <v>3804</v>
      </c>
      <c r="F1840" s="136" t="s">
        <v>3805</v>
      </c>
      <c r="G1840" s="180" t="s">
        <v>3743</v>
      </c>
      <c r="H1840" s="194">
        <v>17600</v>
      </c>
      <c r="I1840" s="140"/>
      <c r="J1840" s="140"/>
      <c r="K1840" s="169">
        <v>42073</v>
      </c>
      <c r="L1840" s="136" t="s">
        <v>3806</v>
      </c>
      <c r="M1840" s="140"/>
    </row>
    <row r="1841" spans="1:13" s="142" customFormat="1" ht="51">
      <c r="A1841" s="140">
        <v>9</v>
      </c>
      <c r="B1841" s="140"/>
      <c r="C1841" s="180" t="s">
        <v>3807</v>
      </c>
      <c r="D1841" s="180" t="s">
        <v>3803</v>
      </c>
      <c r="E1841" s="187" t="s">
        <v>3808</v>
      </c>
      <c r="F1841" s="136" t="s">
        <v>3809</v>
      </c>
      <c r="G1841" s="180" t="s">
        <v>3810</v>
      </c>
      <c r="H1841" s="194">
        <v>7512</v>
      </c>
      <c r="I1841" s="140"/>
      <c r="J1841" s="140"/>
      <c r="K1841" s="169">
        <v>42073</v>
      </c>
      <c r="L1841" s="136" t="s">
        <v>3811</v>
      </c>
      <c r="M1841" s="140"/>
    </row>
    <row r="1842" spans="1:13" s="142" customFormat="1" ht="51">
      <c r="A1842" s="140">
        <v>10</v>
      </c>
      <c r="B1842" s="140"/>
      <c r="C1842" s="180" t="s">
        <v>3812</v>
      </c>
      <c r="D1842" s="180" t="s">
        <v>3803</v>
      </c>
      <c r="E1842" s="187" t="s">
        <v>3813</v>
      </c>
      <c r="F1842" s="136" t="s">
        <v>3814</v>
      </c>
      <c r="G1842" s="180" t="s">
        <v>977</v>
      </c>
      <c r="H1842" s="194">
        <v>8000</v>
      </c>
      <c r="I1842" s="140"/>
      <c r="J1842" s="140"/>
      <c r="K1842" s="169">
        <v>42073</v>
      </c>
      <c r="L1842" s="136" t="s">
        <v>3815</v>
      </c>
      <c r="M1842" s="140"/>
    </row>
    <row r="1843" spans="1:13" s="142" customFormat="1" ht="38.25">
      <c r="A1843" s="140">
        <v>11</v>
      </c>
      <c r="B1843" s="140"/>
      <c r="C1843" s="180" t="s">
        <v>3816</v>
      </c>
      <c r="D1843" s="180" t="s">
        <v>3803</v>
      </c>
      <c r="E1843" s="187" t="s">
        <v>3817</v>
      </c>
      <c r="F1843" s="136" t="s">
        <v>3818</v>
      </c>
      <c r="G1843" s="180" t="s">
        <v>3810</v>
      </c>
      <c r="H1843" s="194">
        <v>2519</v>
      </c>
      <c r="I1843" s="140"/>
      <c r="J1843" s="140"/>
      <c r="K1843" s="169">
        <v>42073</v>
      </c>
      <c r="L1843" s="136" t="s">
        <v>3819</v>
      </c>
      <c r="M1843" s="140"/>
    </row>
    <row r="1844" spans="1:13" s="142" customFormat="1" ht="38.25">
      <c r="A1844" s="140">
        <v>12</v>
      </c>
      <c r="B1844" s="140"/>
      <c r="C1844" s="180" t="s">
        <v>3820</v>
      </c>
      <c r="D1844" s="180" t="s">
        <v>3821</v>
      </c>
      <c r="E1844" s="187" t="s">
        <v>3822</v>
      </c>
      <c r="F1844" s="136" t="s">
        <v>3823</v>
      </c>
      <c r="G1844" s="180" t="s">
        <v>3824</v>
      </c>
      <c r="H1844" s="194">
        <v>4200</v>
      </c>
      <c r="I1844" s="140"/>
      <c r="J1844" s="140"/>
      <c r="K1844" s="169">
        <v>42073</v>
      </c>
      <c r="L1844" s="136" t="s">
        <v>3825</v>
      </c>
      <c r="M1844" s="140"/>
    </row>
    <row r="1845" spans="1:13" s="142" customFormat="1" ht="38.25">
      <c r="A1845" s="140">
        <v>13</v>
      </c>
      <c r="B1845" s="140"/>
      <c r="C1845" s="180" t="s">
        <v>3826</v>
      </c>
      <c r="D1845" s="180" t="s">
        <v>3821</v>
      </c>
      <c r="E1845" s="187" t="s">
        <v>3822</v>
      </c>
      <c r="F1845" s="136" t="s">
        <v>3827</v>
      </c>
      <c r="G1845" s="180" t="s">
        <v>977</v>
      </c>
      <c r="H1845" s="194">
        <v>3000</v>
      </c>
      <c r="I1845" s="140"/>
      <c r="J1845" s="140"/>
      <c r="K1845" s="169">
        <v>42045</v>
      </c>
      <c r="L1845" s="136" t="s">
        <v>3828</v>
      </c>
      <c r="M1845" s="140"/>
    </row>
    <row r="1846" spans="1:13" s="142" customFormat="1" ht="51">
      <c r="A1846" s="140">
        <v>14</v>
      </c>
      <c r="B1846" s="140"/>
      <c r="C1846" s="180" t="s">
        <v>3829</v>
      </c>
      <c r="D1846" s="180" t="s">
        <v>3821</v>
      </c>
      <c r="E1846" s="187" t="s">
        <v>3830</v>
      </c>
      <c r="F1846" s="136" t="s">
        <v>3831</v>
      </c>
      <c r="G1846" s="180" t="s">
        <v>3810</v>
      </c>
      <c r="H1846" s="194">
        <v>3364</v>
      </c>
      <c r="I1846" s="140"/>
      <c r="J1846" s="140"/>
      <c r="K1846" s="169">
        <v>42045</v>
      </c>
      <c r="L1846" s="136" t="s">
        <v>3832</v>
      </c>
      <c r="M1846" s="140"/>
    </row>
    <row r="1847" spans="1:13" s="142" customFormat="1" ht="51">
      <c r="A1847" s="140">
        <v>15</v>
      </c>
      <c r="B1847" s="140"/>
      <c r="C1847" s="180" t="s">
        <v>3833</v>
      </c>
      <c r="D1847" s="180" t="s">
        <v>3834</v>
      </c>
      <c r="E1847" s="187" t="s">
        <v>3835</v>
      </c>
      <c r="F1847" s="136" t="s">
        <v>3836</v>
      </c>
      <c r="G1847" s="180" t="s">
        <v>3837</v>
      </c>
      <c r="H1847" s="194">
        <v>11250</v>
      </c>
      <c r="I1847" s="140"/>
      <c r="J1847" s="140"/>
      <c r="K1847" s="169">
        <v>42045</v>
      </c>
      <c r="L1847" s="136" t="s">
        <v>3838</v>
      </c>
      <c r="M1847" s="140"/>
    </row>
    <row r="1848" spans="1:13" s="142" customFormat="1" ht="38.25">
      <c r="A1848" s="140">
        <v>16</v>
      </c>
      <c r="B1848" s="140"/>
      <c r="C1848" s="180" t="s">
        <v>3839</v>
      </c>
      <c r="D1848" s="180" t="s">
        <v>3834</v>
      </c>
      <c r="E1848" s="187" t="s">
        <v>3840</v>
      </c>
      <c r="F1848" s="136" t="s">
        <v>3841</v>
      </c>
      <c r="G1848" s="180" t="s">
        <v>3842</v>
      </c>
      <c r="H1848" s="194">
        <v>5200</v>
      </c>
      <c r="I1848" s="140"/>
      <c r="J1848" s="140"/>
      <c r="K1848" s="169">
        <v>42045</v>
      </c>
      <c r="L1848" s="136" t="s">
        <v>3843</v>
      </c>
      <c r="M1848" s="140"/>
    </row>
    <row r="1849" spans="1:13" s="142" customFormat="1" ht="51">
      <c r="A1849" s="140">
        <v>17</v>
      </c>
      <c r="B1849" s="140"/>
      <c r="C1849" s="180" t="s">
        <v>3844</v>
      </c>
      <c r="D1849" s="180" t="s">
        <v>3834</v>
      </c>
      <c r="E1849" s="187" t="s">
        <v>3845</v>
      </c>
      <c r="F1849" s="136" t="s">
        <v>3846</v>
      </c>
      <c r="G1849" s="180" t="s">
        <v>977</v>
      </c>
      <c r="H1849" s="194">
        <f>39000-33850</f>
        <v>5150</v>
      </c>
      <c r="I1849" s="140"/>
      <c r="J1849" s="140"/>
      <c r="K1849" s="169">
        <v>42045</v>
      </c>
      <c r="L1849" s="136" t="s">
        <v>3847</v>
      </c>
      <c r="M1849" s="140"/>
    </row>
    <row r="1850" spans="1:13" s="142" customFormat="1" ht="38.25">
      <c r="A1850" s="140">
        <v>18</v>
      </c>
      <c r="B1850" s="140"/>
      <c r="C1850" s="180" t="s">
        <v>3848</v>
      </c>
      <c r="D1850" s="180" t="s">
        <v>3849</v>
      </c>
      <c r="E1850" s="187" t="s">
        <v>3850</v>
      </c>
      <c r="F1850" s="136" t="s">
        <v>3851</v>
      </c>
      <c r="G1850" s="180" t="s">
        <v>977</v>
      </c>
      <c r="H1850" s="194">
        <v>2500</v>
      </c>
      <c r="I1850" s="140"/>
      <c r="J1850" s="140"/>
      <c r="K1850" s="169">
        <v>42045</v>
      </c>
      <c r="L1850" s="136" t="s">
        <v>3852</v>
      </c>
      <c r="M1850" s="140"/>
    </row>
    <row r="1851" spans="1:13" s="142" customFormat="1" ht="51">
      <c r="A1851" s="140">
        <v>19</v>
      </c>
      <c r="B1851" s="140"/>
      <c r="C1851" s="180" t="s">
        <v>3853</v>
      </c>
      <c r="D1851" s="180" t="s">
        <v>3849</v>
      </c>
      <c r="E1851" s="187" t="s">
        <v>3854</v>
      </c>
      <c r="F1851" s="136" t="s">
        <v>3855</v>
      </c>
      <c r="G1851" s="180" t="s">
        <v>977</v>
      </c>
      <c r="H1851" s="194">
        <v>10000</v>
      </c>
      <c r="I1851" s="140"/>
      <c r="J1851" s="140"/>
      <c r="K1851" s="169">
        <v>42045</v>
      </c>
      <c r="L1851" s="136" t="s">
        <v>3856</v>
      </c>
      <c r="M1851" s="140"/>
    </row>
    <row r="1852" spans="1:13" s="142" customFormat="1" ht="38.25">
      <c r="A1852" s="140">
        <v>20</v>
      </c>
      <c r="B1852" s="140"/>
      <c r="C1852" s="180" t="s">
        <v>3857</v>
      </c>
      <c r="D1852" s="180" t="s">
        <v>3849</v>
      </c>
      <c r="E1852" s="187" t="s">
        <v>3858</v>
      </c>
      <c r="F1852" s="136" t="s">
        <v>3859</v>
      </c>
      <c r="G1852" s="180" t="s">
        <v>977</v>
      </c>
      <c r="H1852" s="194">
        <v>3000</v>
      </c>
      <c r="I1852" s="140"/>
      <c r="J1852" s="140"/>
      <c r="K1852" s="169">
        <v>42045</v>
      </c>
      <c r="L1852" s="136" t="s">
        <v>3860</v>
      </c>
      <c r="M1852" s="140"/>
    </row>
    <row r="1853" spans="1:13" s="142" customFormat="1" ht="38.25">
      <c r="A1853" s="140">
        <v>21</v>
      </c>
      <c r="B1853" s="140"/>
      <c r="C1853" s="180" t="s">
        <v>1003</v>
      </c>
      <c r="D1853" s="180" t="s">
        <v>3861</v>
      </c>
      <c r="E1853" s="187" t="s">
        <v>3862</v>
      </c>
      <c r="F1853" s="136" t="s">
        <v>3863</v>
      </c>
      <c r="G1853" s="180" t="s">
        <v>977</v>
      </c>
      <c r="H1853" s="194">
        <v>2700</v>
      </c>
      <c r="I1853" s="140"/>
      <c r="J1853" s="140"/>
      <c r="K1853" s="169">
        <v>42045</v>
      </c>
      <c r="L1853" s="136" t="s">
        <v>3864</v>
      </c>
      <c r="M1853" s="140"/>
    </row>
    <row r="1854" spans="1:13" s="142" customFormat="1" ht="51">
      <c r="A1854" s="140">
        <v>22</v>
      </c>
      <c r="B1854" s="140"/>
      <c r="C1854" s="180" t="s">
        <v>3865</v>
      </c>
      <c r="D1854" s="180" t="s">
        <v>3861</v>
      </c>
      <c r="E1854" s="187" t="s">
        <v>3866</v>
      </c>
      <c r="F1854" s="136" t="s">
        <v>3867</v>
      </c>
      <c r="G1854" s="180" t="s">
        <v>955</v>
      </c>
      <c r="H1854" s="194">
        <v>5200</v>
      </c>
      <c r="I1854" s="140"/>
      <c r="J1854" s="140"/>
      <c r="K1854" s="169">
        <v>42045</v>
      </c>
      <c r="L1854" s="136" t="s">
        <v>3868</v>
      </c>
      <c r="M1854" s="140"/>
    </row>
    <row r="1855" spans="1:13" s="142" customFormat="1" ht="38.25">
      <c r="A1855" s="140">
        <v>23</v>
      </c>
      <c r="B1855" s="140"/>
      <c r="C1855" s="180" t="s">
        <v>3869</v>
      </c>
      <c r="D1855" s="180" t="s">
        <v>3861</v>
      </c>
      <c r="E1855" s="187" t="s">
        <v>3870</v>
      </c>
      <c r="F1855" s="136" t="s">
        <v>3871</v>
      </c>
      <c r="G1855" s="180" t="s">
        <v>977</v>
      </c>
      <c r="H1855" s="194">
        <v>4800</v>
      </c>
      <c r="I1855" s="140"/>
      <c r="J1855" s="140"/>
      <c r="K1855" s="169">
        <v>42045</v>
      </c>
      <c r="L1855" s="136" t="s">
        <v>3872</v>
      </c>
      <c r="M1855" s="140"/>
    </row>
    <row r="1856" spans="1:13" s="142" customFormat="1" ht="51">
      <c r="A1856" s="140">
        <v>24</v>
      </c>
      <c r="B1856" s="140"/>
      <c r="C1856" s="180" t="s">
        <v>3873</v>
      </c>
      <c r="D1856" s="180" t="s">
        <v>3874</v>
      </c>
      <c r="E1856" s="187" t="s">
        <v>3875</v>
      </c>
      <c r="F1856" s="136" t="s">
        <v>3876</v>
      </c>
      <c r="G1856" s="180" t="s">
        <v>3877</v>
      </c>
      <c r="H1856" s="194">
        <v>5680</v>
      </c>
      <c r="I1856" s="140"/>
      <c r="J1856" s="140"/>
      <c r="K1856" s="169">
        <v>42045</v>
      </c>
      <c r="L1856" s="136" t="s">
        <v>3878</v>
      </c>
      <c r="M1856" s="140"/>
    </row>
    <row r="1857" spans="1:13" s="142" customFormat="1" ht="38.25">
      <c r="A1857" s="140">
        <v>25</v>
      </c>
      <c r="B1857" s="140"/>
      <c r="C1857" s="180" t="s">
        <v>3879</v>
      </c>
      <c r="D1857" s="180" t="s">
        <v>3880</v>
      </c>
      <c r="E1857" s="187" t="s">
        <v>3881</v>
      </c>
      <c r="F1857" s="136" t="s">
        <v>3882</v>
      </c>
      <c r="G1857" s="180" t="s">
        <v>977</v>
      </c>
      <c r="H1857" s="194">
        <v>10000</v>
      </c>
      <c r="I1857" s="140"/>
      <c r="J1857" s="140"/>
      <c r="K1857" s="169">
        <v>42045</v>
      </c>
      <c r="L1857" s="136" t="s">
        <v>3883</v>
      </c>
      <c r="M1857" s="140"/>
    </row>
    <row r="1858" spans="1:13" s="142" customFormat="1" ht="51">
      <c r="A1858" s="140">
        <v>26</v>
      </c>
      <c r="B1858" s="140"/>
      <c r="C1858" s="180" t="s">
        <v>3884</v>
      </c>
      <c r="D1858" s="180" t="s">
        <v>3880</v>
      </c>
      <c r="E1858" s="187" t="s">
        <v>3885</v>
      </c>
      <c r="F1858" s="136" t="s">
        <v>3886</v>
      </c>
      <c r="G1858" s="180" t="s">
        <v>955</v>
      </c>
      <c r="H1858" s="194">
        <v>10200</v>
      </c>
      <c r="I1858" s="140"/>
      <c r="J1858" s="140"/>
      <c r="K1858" s="169">
        <v>42045</v>
      </c>
      <c r="L1858" s="136" t="s">
        <v>3887</v>
      </c>
      <c r="M1858" s="140"/>
    </row>
    <row r="1859" spans="1:13" s="142" customFormat="1" ht="38.25">
      <c r="A1859" s="140">
        <v>27</v>
      </c>
      <c r="B1859" s="140"/>
      <c r="C1859" s="180" t="s">
        <v>3888</v>
      </c>
      <c r="D1859" s="180" t="s">
        <v>3889</v>
      </c>
      <c r="E1859" s="187" t="s">
        <v>3890</v>
      </c>
      <c r="F1859" s="136" t="s">
        <v>3891</v>
      </c>
      <c r="G1859" s="180" t="s">
        <v>955</v>
      </c>
      <c r="H1859" s="194">
        <v>12600</v>
      </c>
      <c r="I1859" s="140"/>
      <c r="J1859" s="140"/>
      <c r="K1859" s="169">
        <v>42045</v>
      </c>
      <c r="L1859" s="136" t="s">
        <v>3892</v>
      </c>
      <c r="M1859" s="140"/>
    </row>
    <row r="1860" spans="1:13" s="142" customFormat="1" ht="38.25">
      <c r="A1860" s="140">
        <v>28</v>
      </c>
      <c r="B1860" s="140"/>
      <c r="C1860" s="180" t="s">
        <v>3893</v>
      </c>
      <c r="D1860" s="180" t="s">
        <v>3889</v>
      </c>
      <c r="E1860" s="187" t="s">
        <v>3894</v>
      </c>
      <c r="F1860" s="136" t="s">
        <v>3895</v>
      </c>
      <c r="G1860" s="180" t="s">
        <v>977</v>
      </c>
      <c r="H1860" s="194">
        <v>5000</v>
      </c>
      <c r="I1860" s="140"/>
      <c r="J1860" s="140"/>
      <c r="K1860" s="169">
        <v>42045</v>
      </c>
      <c r="L1860" s="136" t="s">
        <v>3896</v>
      </c>
      <c r="M1860" s="140"/>
    </row>
    <row r="1861" spans="1:13" s="142" customFormat="1" ht="38.25">
      <c r="A1861" s="140">
        <v>29</v>
      </c>
      <c r="B1861" s="140"/>
      <c r="C1861" s="180" t="s">
        <v>3897</v>
      </c>
      <c r="D1861" s="180" t="s">
        <v>3889</v>
      </c>
      <c r="E1861" s="187" t="s">
        <v>3898</v>
      </c>
      <c r="F1861" s="136" t="s">
        <v>3899</v>
      </c>
      <c r="G1861" s="180" t="s">
        <v>955</v>
      </c>
      <c r="H1861" s="194">
        <v>4400</v>
      </c>
      <c r="I1861" s="140"/>
      <c r="J1861" s="140"/>
      <c r="K1861" s="169">
        <v>42045</v>
      </c>
      <c r="L1861" s="136" t="s">
        <v>3900</v>
      </c>
      <c r="M1861" s="140"/>
    </row>
    <row r="1862" spans="1:13" s="142" customFormat="1" ht="38.25">
      <c r="A1862" s="140">
        <v>30</v>
      </c>
      <c r="B1862" s="140"/>
      <c r="C1862" s="180" t="s">
        <v>3901</v>
      </c>
      <c r="D1862" s="180" t="s">
        <v>3889</v>
      </c>
      <c r="E1862" s="187" t="s">
        <v>3902</v>
      </c>
      <c r="F1862" s="136" t="s">
        <v>3903</v>
      </c>
      <c r="G1862" s="180" t="s">
        <v>989</v>
      </c>
      <c r="H1862" s="194">
        <v>1750</v>
      </c>
      <c r="I1862" s="140"/>
      <c r="J1862" s="140"/>
      <c r="K1862" s="169">
        <v>42045</v>
      </c>
      <c r="L1862" s="136" t="s">
        <v>3904</v>
      </c>
      <c r="M1862" s="140"/>
    </row>
    <row r="1863" spans="1:13" s="142" customFormat="1" ht="38.25">
      <c r="A1863" s="140">
        <v>31</v>
      </c>
      <c r="B1863" s="140"/>
      <c r="C1863" s="180" t="s">
        <v>3905</v>
      </c>
      <c r="D1863" s="180" t="s">
        <v>3906</v>
      </c>
      <c r="E1863" s="187" t="s">
        <v>3907</v>
      </c>
      <c r="F1863" s="136" t="s">
        <v>3908</v>
      </c>
      <c r="G1863" s="180" t="s">
        <v>955</v>
      </c>
      <c r="H1863" s="194">
        <v>15400</v>
      </c>
      <c r="I1863" s="140"/>
      <c r="J1863" s="140"/>
      <c r="K1863" s="169">
        <v>42045</v>
      </c>
      <c r="L1863" s="136" t="s">
        <v>3909</v>
      </c>
      <c r="M1863" s="140" t="s">
        <v>3910</v>
      </c>
    </row>
    <row r="1864" spans="1:13" s="142" customFormat="1" ht="38.25">
      <c r="A1864" s="140">
        <v>32</v>
      </c>
      <c r="B1864" s="140"/>
      <c r="C1864" s="180" t="s">
        <v>3911</v>
      </c>
      <c r="D1864" s="180" t="s">
        <v>3906</v>
      </c>
      <c r="E1864" s="187" t="s">
        <v>3912</v>
      </c>
      <c r="F1864" s="136" t="s">
        <v>3913</v>
      </c>
      <c r="G1864" s="180" t="s">
        <v>955</v>
      </c>
      <c r="H1864" s="194">
        <v>39300</v>
      </c>
      <c r="I1864" s="140"/>
      <c r="J1864" s="140"/>
      <c r="K1864" s="169">
        <v>42045</v>
      </c>
      <c r="L1864" s="136" t="s">
        <v>3914</v>
      </c>
      <c r="M1864" s="140"/>
    </row>
    <row r="1865" spans="1:13" s="142" customFormat="1" ht="38.25">
      <c r="A1865" s="140">
        <v>33</v>
      </c>
      <c r="B1865" s="140"/>
      <c r="C1865" s="180" t="s">
        <v>3915</v>
      </c>
      <c r="D1865" s="180" t="s">
        <v>3906</v>
      </c>
      <c r="E1865" s="187" t="s">
        <v>3916</v>
      </c>
      <c r="F1865" s="136" t="s">
        <v>3917</v>
      </c>
      <c r="G1865" s="180" t="s">
        <v>3810</v>
      </c>
      <c r="H1865" s="194">
        <v>9574</v>
      </c>
      <c r="I1865" s="140"/>
      <c r="J1865" s="140"/>
      <c r="K1865" s="169">
        <v>42045</v>
      </c>
      <c r="L1865" s="136" t="s">
        <v>3918</v>
      </c>
      <c r="M1865" s="140"/>
    </row>
    <row r="1866" spans="1:13" s="142" customFormat="1" ht="51">
      <c r="A1866" s="140">
        <v>34</v>
      </c>
      <c r="B1866" s="140"/>
      <c r="C1866" s="180" t="s">
        <v>3919</v>
      </c>
      <c r="D1866" s="180" t="s">
        <v>3906</v>
      </c>
      <c r="E1866" s="187" t="s">
        <v>3920</v>
      </c>
      <c r="F1866" s="136" t="s">
        <v>3921</v>
      </c>
      <c r="G1866" s="180" t="s">
        <v>3922</v>
      </c>
      <c r="H1866" s="194">
        <v>8775</v>
      </c>
      <c r="I1866" s="140"/>
      <c r="J1866" s="140"/>
      <c r="K1866" s="169">
        <v>42045</v>
      </c>
      <c r="L1866" s="136" t="s">
        <v>3923</v>
      </c>
      <c r="M1866" s="140"/>
    </row>
    <row r="1867" spans="1:13" s="142" customFormat="1" ht="51">
      <c r="A1867" s="140">
        <v>35</v>
      </c>
      <c r="B1867" s="140"/>
      <c r="C1867" s="180" t="s">
        <v>3924</v>
      </c>
      <c r="D1867" s="180" t="s">
        <v>3906</v>
      </c>
      <c r="E1867" s="187" t="s">
        <v>3925</v>
      </c>
      <c r="F1867" s="136" t="s">
        <v>3926</v>
      </c>
      <c r="G1867" s="180" t="s">
        <v>3743</v>
      </c>
      <c r="H1867" s="194">
        <v>5200</v>
      </c>
      <c r="I1867" s="140"/>
      <c r="J1867" s="140"/>
      <c r="K1867" s="169">
        <v>42045</v>
      </c>
      <c r="L1867" s="136" t="s">
        <v>3927</v>
      </c>
      <c r="M1867" s="140"/>
    </row>
    <row r="1868" spans="1:13" s="142" customFormat="1" ht="38.25">
      <c r="A1868" s="140">
        <v>36</v>
      </c>
      <c r="B1868" s="140"/>
      <c r="C1868" s="180" t="s">
        <v>1211</v>
      </c>
      <c r="D1868" s="180" t="s">
        <v>3906</v>
      </c>
      <c r="E1868" s="187" t="s">
        <v>3862</v>
      </c>
      <c r="F1868" s="136" t="s">
        <v>3928</v>
      </c>
      <c r="G1868" s="180" t="s">
        <v>977</v>
      </c>
      <c r="H1868" s="194">
        <v>4800</v>
      </c>
      <c r="I1868" s="140"/>
      <c r="J1868" s="140"/>
      <c r="K1868" s="169">
        <v>42045</v>
      </c>
      <c r="L1868" s="136" t="s">
        <v>3929</v>
      </c>
      <c r="M1868" s="140"/>
    </row>
    <row r="1869" spans="1:13" s="142" customFormat="1" ht="38.25">
      <c r="A1869" s="140">
        <v>37</v>
      </c>
      <c r="B1869" s="140"/>
      <c r="C1869" s="180" t="s">
        <v>3930</v>
      </c>
      <c r="D1869" s="180" t="s">
        <v>3906</v>
      </c>
      <c r="E1869" s="187" t="s">
        <v>3931</v>
      </c>
      <c r="F1869" s="136" t="s">
        <v>3932</v>
      </c>
      <c r="G1869" s="180" t="s">
        <v>977</v>
      </c>
      <c r="H1869" s="194">
        <v>8000</v>
      </c>
      <c r="I1869" s="140"/>
      <c r="J1869" s="140"/>
      <c r="K1869" s="169">
        <v>42045</v>
      </c>
      <c r="L1869" s="136" t="s">
        <v>3933</v>
      </c>
      <c r="M1869" s="140"/>
    </row>
    <row r="1870" spans="1:13" s="142" customFormat="1" ht="38.25">
      <c r="A1870" s="140">
        <v>38</v>
      </c>
      <c r="B1870" s="140"/>
      <c r="C1870" s="180" t="s">
        <v>3934</v>
      </c>
      <c r="D1870" s="180" t="s">
        <v>3906</v>
      </c>
      <c r="E1870" s="187" t="s">
        <v>3935</v>
      </c>
      <c r="F1870" s="136" t="s">
        <v>3936</v>
      </c>
      <c r="G1870" s="180" t="s">
        <v>977</v>
      </c>
      <c r="H1870" s="194">
        <v>2900</v>
      </c>
      <c r="I1870" s="140"/>
      <c r="J1870" s="140"/>
      <c r="K1870" s="169">
        <v>42045</v>
      </c>
      <c r="L1870" s="136" t="s">
        <v>3937</v>
      </c>
      <c r="M1870" s="140"/>
    </row>
    <row r="1871" spans="1:13" s="142" customFormat="1" ht="38.25">
      <c r="A1871" s="140">
        <v>39</v>
      </c>
      <c r="B1871" s="140"/>
      <c r="C1871" s="180" t="s">
        <v>3938</v>
      </c>
      <c r="D1871" s="180" t="s">
        <v>3939</v>
      </c>
      <c r="E1871" s="187" t="s">
        <v>3940</v>
      </c>
      <c r="F1871" s="136" t="s">
        <v>3941</v>
      </c>
      <c r="G1871" s="180" t="s">
        <v>1934</v>
      </c>
      <c r="H1871" s="194">
        <v>3000</v>
      </c>
      <c r="I1871" s="140"/>
      <c r="J1871" s="140"/>
      <c r="K1871" s="169">
        <v>42045</v>
      </c>
      <c r="L1871" s="136" t="s">
        <v>3942</v>
      </c>
      <c r="M1871" s="140"/>
    </row>
    <row r="1872" spans="1:13" s="142" customFormat="1" ht="38.25">
      <c r="A1872" s="140">
        <v>40</v>
      </c>
      <c r="B1872" s="140"/>
      <c r="C1872" s="180" t="s">
        <v>3943</v>
      </c>
      <c r="D1872" s="180" t="s">
        <v>3939</v>
      </c>
      <c r="E1872" s="187" t="s">
        <v>3944</v>
      </c>
      <c r="F1872" s="136" t="s">
        <v>3945</v>
      </c>
      <c r="G1872" s="180" t="s">
        <v>3743</v>
      </c>
      <c r="H1872" s="194">
        <v>5200</v>
      </c>
      <c r="I1872" s="140"/>
      <c r="J1872" s="140"/>
      <c r="K1872" s="169">
        <v>42045</v>
      </c>
      <c r="L1872" s="136" t="s">
        <v>3946</v>
      </c>
      <c r="M1872" s="140"/>
    </row>
    <row r="1873" spans="1:13" s="142" customFormat="1" ht="38.25">
      <c r="A1873" s="140">
        <v>41</v>
      </c>
      <c r="B1873" s="140"/>
      <c r="C1873" s="180" t="s">
        <v>3943</v>
      </c>
      <c r="D1873" s="180" t="s">
        <v>3939</v>
      </c>
      <c r="E1873" s="187" t="s">
        <v>3947</v>
      </c>
      <c r="F1873" s="136" t="s">
        <v>3948</v>
      </c>
      <c r="G1873" s="180" t="s">
        <v>3810</v>
      </c>
      <c r="H1873" s="194">
        <v>3187</v>
      </c>
      <c r="I1873" s="140"/>
      <c r="J1873" s="140"/>
      <c r="K1873" s="169">
        <v>42104</v>
      </c>
      <c r="L1873" s="136" t="s">
        <v>3949</v>
      </c>
      <c r="M1873" s="140"/>
    </row>
    <row r="1874" spans="1:13" s="142" customFormat="1" ht="38.25">
      <c r="A1874" s="140">
        <v>42</v>
      </c>
      <c r="B1874" s="140"/>
      <c r="C1874" s="180" t="s">
        <v>3950</v>
      </c>
      <c r="D1874" s="180" t="s">
        <v>3939</v>
      </c>
      <c r="E1874" s="187" t="s">
        <v>3951</v>
      </c>
      <c r="F1874" s="136" t="s">
        <v>3952</v>
      </c>
      <c r="G1874" s="180" t="s">
        <v>977</v>
      </c>
      <c r="H1874" s="194">
        <v>5000</v>
      </c>
      <c r="I1874" s="140"/>
      <c r="J1874" s="140"/>
      <c r="K1874" s="169">
        <v>42104</v>
      </c>
      <c r="L1874" s="136" t="s">
        <v>3953</v>
      </c>
      <c r="M1874" s="140"/>
    </row>
    <row r="1875" spans="1:13" s="142" customFormat="1" ht="38.25">
      <c r="A1875" s="140">
        <v>43</v>
      </c>
      <c r="B1875" s="140"/>
      <c r="C1875" s="180" t="s">
        <v>3954</v>
      </c>
      <c r="D1875" s="180" t="s">
        <v>3939</v>
      </c>
      <c r="E1875" s="187" t="s">
        <v>3951</v>
      </c>
      <c r="F1875" s="136" t="s">
        <v>3955</v>
      </c>
      <c r="G1875" s="180" t="s">
        <v>977</v>
      </c>
      <c r="H1875" s="194">
        <v>5000</v>
      </c>
      <c r="I1875" s="140"/>
      <c r="J1875" s="140"/>
      <c r="K1875" s="169">
        <v>42104</v>
      </c>
      <c r="L1875" s="136" t="s">
        <v>3956</v>
      </c>
      <c r="M1875" s="140"/>
    </row>
    <row r="1876" spans="1:13" s="142" customFormat="1" ht="38.25">
      <c r="A1876" s="140">
        <v>44</v>
      </c>
      <c r="B1876" s="140"/>
      <c r="C1876" s="180" t="s">
        <v>3954</v>
      </c>
      <c r="D1876" s="180" t="s">
        <v>3939</v>
      </c>
      <c r="E1876" s="187" t="s">
        <v>3957</v>
      </c>
      <c r="F1876" s="136" t="s">
        <v>3958</v>
      </c>
      <c r="G1876" s="180" t="s">
        <v>3743</v>
      </c>
      <c r="H1876" s="194">
        <v>9200</v>
      </c>
      <c r="I1876" s="140"/>
      <c r="J1876" s="140"/>
      <c r="K1876" s="169">
        <v>42104</v>
      </c>
      <c r="L1876" s="136" t="s">
        <v>3959</v>
      </c>
      <c r="M1876" s="140"/>
    </row>
    <row r="1877" spans="1:13" s="142" customFormat="1" ht="38.25">
      <c r="A1877" s="140">
        <v>45</v>
      </c>
      <c r="B1877" s="140"/>
      <c r="C1877" s="180" t="s">
        <v>3960</v>
      </c>
      <c r="D1877" s="180" t="s">
        <v>3939</v>
      </c>
      <c r="E1877" s="187" t="s">
        <v>3961</v>
      </c>
      <c r="F1877" s="136" t="s">
        <v>3962</v>
      </c>
      <c r="G1877" s="180" t="s">
        <v>3787</v>
      </c>
      <c r="H1877" s="194">
        <v>3830</v>
      </c>
      <c r="I1877" s="140"/>
      <c r="J1877" s="140"/>
      <c r="K1877" s="169">
        <v>42104</v>
      </c>
      <c r="L1877" s="136" t="s">
        <v>3963</v>
      </c>
      <c r="M1877" s="140"/>
    </row>
    <row r="1878" spans="1:13" s="142" customFormat="1" ht="12.75" customHeight="1">
      <c r="A1878" s="140">
        <v>46</v>
      </c>
      <c r="B1878" s="140"/>
      <c r="C1878" s="180" t="s">
        <v>3964</v>
      </c>
      <c r="D1878" s="180" t="s">
        <v>3965</v>
      </c>
      <c r="E1878" s="187" t="s">
        <v>3966</v>
      </c>
      <c r="F1878" s="136" t="s">
        <v>3967</v>
      </c>
      <c r="G1878" s="180" t="s">
        <v>3968</v>
      </c>
      <c r="H1878" s="194">
        <v>9900</v>
      </c>
      <c r="I1878" s="140"/>
      <c r="J1878" s="140"/>
      <c r="K1878" s="140" t="s">
        <v>3969</v>
      </c>
      <c r="L1878" s="136" t="s">
        <v>3970</v>
      </c>
      <c r="M1878" s="140"/>
    </row>
    <row r="1879" spans="1:13" s="142" customFormat="1" ht="12.75" customHeight="1">
      <c r="A1879" s="140">
        <v>47</v>
      </c>
      <c r="B1879" s="140"/>
      <c r="C1879" s="180" t="s">
        <v>3971</v>
      </c>
      <c r="D1879" s="180" t="s">
        <v>3965</v>
      </c>
      <c r="E1879" s="187" t="s">
        <v>3972</v>
      </c>
      <c r="F1879" s="136" t="s">
        <v>3973</v>
      </c>
      <c r="G1879" s="180" t="s">
        <v>1934</v>
      </c>
      <c r="H1879" s="194">
        <v>2800</v>
      </c>
      <c r="I1879" s="140"/>
      <c r="J1879" s="140"/>
      <c r="K1879" s="140" t="s">
        <v>3969</v>
      </c>
      <c r="L1879" s="136" t="s">
        <v>3974</v>
      </c>
      <c r="M1879" s="140"/>
    </row>
    <row r="1880" spans="1:13" s="142" customFormat="1" ht="38.25">
      <c r="A1880" s="140">
        <v>48</v>
      </c>
      <c r="B1880" s="140"/>
      <c r="C1880" s="180" t="s">
        <v>3975</v>
      </c>
      <c r="D1880" s="180" t="s">
        <v>3965</v>
      </c>
      <c r="E1880" s="187" t="s">
        <v>3976</v>
      </c>
      <c r="F1880" s="136" t="s">
        <v>3977</v>
      </c>
      <c r="G1880" s="180" t="s">
        <v>977</v>
      </c>
      <c r="H1880" s="194">
        <v>5000</v>
      </c>
      <c r="I1880" s="140"/>
      <c r="J1880" s="140"/>
      <c r="K1880" s="140" t="s">
        <v>3969</v>
      </c>
      <c r="L1880" s="136" t="s">
        <v>3978</v>
      </c>
      <c r="M1880" s="140"/>
    </row>
    <row r="1881" spans="1:13" s="142" customFormat="1" ht="63.75">
      <c r="A1881" s="140">
        <v>49</v>
      </c>
      <c r="B1881" s="140"/>
      <c r="C1881" s="180" t="s">
        <v>3979</v>
      </c>
      <c r="D1881" s="180" t="s">
        <v>3965</v>
      </c>
      <c r="E1881" s="187" t="s">
        <v>3980</v>
      </c>
      <c r="F1881" s="136" t="s">
        <v>3981</v>
      </c>
      <c r="G1881" s="180" t="s">
        <v>3982</v>
      </c>
      <c r="H1881" s="194">
        <v>6200</v>
      </c>
      <c r="I1881" s="140"/>
      <c r="J1881" s="140"/>
      <c r="K1881" s="140" t="s">
        <v>3969</v>
      </c>
      <c r="L1881" s="136" t="s">
        <v>3983</v>
      </c>
      <c r="M1881" s="140"/>
    </row>
    <row r="1882" spans="1:13" s="142" customFormat="1" ht="38.25">
      <c r="A1882" s="140">
        <v>50</v>
      </c>
      <c r="B1882" s="140"/>
      <c r="C1882" s="180" t="s">
        <v>3984</v>
      </c>
      <c r="D1882" s="180" t="s">
        <v>3906</v>
      </c>
      <c r="E1882" s="187" t="s">
        <v>3862</v>
      </c>
      <c r="F1882" s="136" t="s">
        <v>3928</v>
      </c>
      <c r="G1882" s="180" t="s">
        <v>977</v>
      </c>
      <c r="H1882" s="194">
        <v>5000</v>
      </c>
      <c r="I1882" s="140"/>
      <c r="J1882" s="140"/>
      <c r="K1882" s="169">
        <v>42104</v>
      </c>
      <c r="L1882" s="136" t="s">
        <v>3985</v>
      </c>
      <c r="M1882" s="140"/>
    </row>
    <row r="1883" spans="1:13" s="142" customFormat="1" ht="38.25">
      <c r="A1883" s="140">
        <v>52</v>
      </c>
      <c r="B1883" s="140"/>
      <c r="C1883" s="180" t="s">
        <v>3134</v>
      </c>
      <c r="D1883" s="180" t="s">
        <v>3803</v>
      </c>
      <c r="E1883" s="187" t="s">
        <v>3986</v>
      </c>
      <c r="F1883" s="136" t="s">
        <v>3987</v>
      </c>
      <c r="G1883" s="180" t="s">
        <v>3988</v>
      </c>
      <c r="H1883" s="194">
        <v>5200</v>
      </c>
      <c r="I1883" s="140"/>
      <c r="J1883" s="140"/>
      <c r="K1883" s="140" t="s">
        <v>3989</v>
      </c>
      <c r="L1883" s="136" t="s">
        <v>3990</v>
      </c>
      <c r="M1883" s="140"/>
    </row>
    <row r="1884" spans="1:13" s="142" customFormat="1" ht="38.25">
      <c r="A1884" s="140">
        <v>53</v>
      </c>
      <c r="B1884" s="140"/>
      <c r="C1884" s="180" t="s">
        <v>3254</v>
      </c>
      <c r="D1884" s="180" t="s">
        <v>3803</v>
      </c>
      <c r="E1884" s="187" t="s">
        <v>3986</v>
      </c>
      <c r="F1884" s="136" t="s">
        <v>3991</v>
      </c>
      <c r="G1884" s="180" t="s">
        <v>3988</v>
      </c>
      <c r="H1884" s="194">
        <v>5200</v>
      </c>
      <c r="I1884" s="140"/>
      <c r="J1884" s="140"/>
      <c r="K1884" s="140" t="s">
        <v>3989</v>
      </c>
      <c r="L1884" s="136" t="s">
        <v>3992</v>
      </c>
      <c r="M1884" s="140"/>
    </row>
    <row r="1885" spans="1:13" s="142" customFormat="1" ht="38.25">
      <c r="A1885" s="140">
        <v>54</v>
      </c>
      <c r="B1885" s="140"/>
      <c r="C1885" s="180" t="s">
        <v>3993</v>
      </c>
      <c r="D1885" s="180" t="s">
        <v>3803</v>
      </c>
      <c r="E1885" s="187" t="s">
        <v>3986</v>
      </c>
      <c r="F1885" s="136" t="s">
        <v>3994</v>
      </c>
      <c r="G1885" s="180" t="s">
        <v>3988</v>
      </c>
      <c r="H1885" s="194">
        <v>3200</v>
      </c>
      <c r="I1885" s="140"/>
      <c r="J1885" s="140"/>
      <c r="K1885" s="140" t="s">
        <v>3989</v>
      </c>
      <c r="L1885" s="136" t="s">
        <v>3995</v>
      </c>
      <c r="M1885" s="140"/>
    </row>
    <row r="1886" spans="1:13" s="142" customFormat="1" ht="38.25">
      <c r="A1886" s="140">
        <v>55</v>
      </c>
      <c r="B1886" s="140"/>
      <c r="C1886" s="180" t="s">
        <v>3996</v>
      </c>
      <c r="D1886" s="180" t="s">
        <v>3803</v>
      </c>
      <c r="E1886" s="187" t="s">
        <v>3986</v>
      </c>
      <c r="F1886" s="136" t="s">
        <v>3997</v>
      </c>
      <c r="G1886" s="180" t="s">
        <v>3988</v>
      </c>
      <c r="H1886" s="194">
        <v>3200</v>
      </c>
      <c r="I1886" s="140"/>
      <c r="J1886" s="140"/>
      <c r="K1886" s="140" t="s">
        <v>3989</v>
      </c>
      <c r="L1886" s="136" t="s">
        <v>3998</v>
      </c>
      <c r="M1886" s="140"/>
    </row>
    <row r="1887" spans="1:13" s="142" customFormat="1" ht="38.25">
      <c r="A1887" s="140">
        <v>56</v>
      </c>
      <c r="B1887" s="140"/>
      <c r="C1887" s="180" t="s">
        <v>3999</v>
      </c>
      <c r="D1887" s="180" t="s">
        <v>3803</v>
      </c>
      <c r="E1887" s="187" t="s">
        <v>3986</v>
      </c>
      <c r="F1887" s="136" t="s">
        <v>4000</v>
      </c>
      <c r="G1887" s="180" t="s">
        <v>3988</v>
      </c>
      <c r="H1887" s="194">
        <v>3200</v>
      </c>
      <c r="I1887" s="140"/>
      <c r="J1887" s="140"/>
      <c r="K1887" s="140" t="s">
        <v>3989</v>
      </c>
      <c r="L1887" s="136" t="s">
        <v>4001</v>
      </c>
      <c r="M1887" s="140"/>
    </row>
    <row r="1888" spans="1:13" s="142" customFormat="1" ht="25.5">
      <c r="A1888" s="140">
        <v>57</v>
      </c>
      <c r="B1888" s="140"/>
      <c r="C1888" s="180" t="s">
        <v>4002</v>
      </c>
      <c r="D1888" s="180" t="s">
        <v>3965</v>
      </c>
      <c r="E1888" s="187" t="s">
        <v>4003</v>
      </c>
      <c r="F1888" s="136" t="s">
        <v>4004</v>
      </c>
      <c r="G1888" s="180" t="s">
        <v>3988</v>
      </c>
      <c r="H1888" s="194">
        <v>3000</v>
      </c>
      <c r="I1888" s="140"/>
      <c r="J1888" s="140"/>
      <c r="K1888" s="140" t="s">
        <v>3989</v>
      </c>
      <c r="L1888" s="136" t="s">
        <v>4005</v>
      </c>
      <c r="M1888" s="140"/>
    </row>
    <row r="1889" spans="1:13" s="142" customFormat="1" ht="25.5">
      <c r="A1889" s="140">
        <v>58</v>
      </c>
      <c r="B1889" s="140"/>
      <c r="C1889" s="180" t="s">
        <v>4006</v>
      </c>
      <c r="D1889" s="180" t="s">
        <v>3965</v>
      </c>
      <c r="E1889" s="187" t="s">
        <v>4007</v>
      </c>
      <c r="F1889" s="136" t="s">
        <v>4008</v>
      </c>
      <c r="G1889" s="180" t="s">
        <v>3988</v>
      </c>
      <c r="H1889" s="194">
        <v>3000</v>
      </c>
      <c r="I1889" s="140"/>
      <c r="J1889" s="140"/>
      <c r="K1889" s="140" t="s">
        <v>3989</v>
      </c>
      <c r="L1889" s="136" t="s">
        <v>4009</v>
      </c>
      <c r="M1889" s="140"/>
    </row>
    <row r="1890" spans="1:13" s="142" customFormat="1" ht="25.5">
      <c r="A1890" s="140">
        <v>59</v>
      </c>
      <c r="B1890" s="140"/>
      <c r="C1890" s="180" t="s">
        <v>4010</v>
      </c>
      <c r="D1890" s="180" t="s">
        <v>3965</v>
      </c>
      <c r="E1890" s="187" t="s">
        <v>4011</v>
      </c>
      <c r="F1890" s="136" t="s">
        <v>4012</v>
      </c>
      <c r="G1890" s="180" t="s">
        <v>3988</v>
      </c>
      <c r="H1890" s="194">
        <v>5000</v>
      </c>
      <c r="I1890" s="140"/>
      <c r="J1890" s="140"/>
      <c r="K1890" s="140" t="s">
        <v>3989</v>
      </c>
      <c r="L1890" s="136" t="s">
        <v>4013</v>
      </c>
      <c r="M1890" s="140"/>
    </row>
    <row r="1891" spans="1:13" s="142" customFormat="1" ht="25.5">
      <c r="A1891" s="140">
        <v>60</v>
      </c>
      <c r="B1891" s="140"/>
      <c r="C1891" s="180" t="s">
        <v>4014</v>
      </c>
      <c r="D1891" s="180" t="s">
        <v>3965</v>
      </c>
      <c r="E1891" s="187" t="s">
        <v>4015</v>
      </c>
      <c r="F1891" s="136" t="s">
        <v>4016</v>
      </c>
      <c r="G1891" s="180" t="s">
        <v>3988</v>
      </c>
      <c r="H1891" s="194">
        <v>5200</v>
      </c>
      <c r="I1891" s="140"/>
      <c r="J1891" s="140"/>
      <c r="K1891" s="140" t="s">
        <v>3989</v>
      </c>
      <c r="L1891" s="136" t="s">
        <v>4017</v>
      </c>
      <c r="M1891" s="140"/>
    </row>
    <row r="1892" spans="1:13" s="142" customFormat="1" ht="25.5">
      <c r="A1892" s="140">
        <v>61</v>
      </c>
      <c r="B1892" s="140"/>
      <c r="C1892" s="180" t="s">
        <v>2958</v>
      </c>
      <c r="D1892" s="180" t="s">
        <v>3965</v>
      </c>
      <c r="E1892" s="187" t="s">
        <v>4018</v>
      </c>
      <c r="F1892" s="136" t="s">
        <v>4019</v>
      </c>
      <c r="G1892" s="180" t="s">
        <v>3988</v>
      </c>
      <c r="H1892" s="194">
        <v>3200</v>
      </c>
      <c r="I1892" s="140"/>
      <c r="J1892" s="140"/>
      <c r="K1892" s="140" t="s">
        <v>3989</v>
      </c>
      <c r="L1892" s="136" t="s">
        <v>4020</v>
      </c>
      <c r="M1892" s="140"/>
    </row>
    <row r="1893" spans="1:13" s="142" customFormat="1" ht="25.5">
      <c r="A1893" s="140">
        <v>62</v>
      </c>
      <c r="B1893" s="140"/>
      <c r="C1893" s="180" t="s">
        <v>4021</v>
      </c>
      <c r="D1893" s="180" t="s">
        <v>3965</v>
      </c>
      <c r="E1893" s="187" t="s">
        <v>4022</v>
      </c>
      <c r="F1893" s="136" t="s">
        <v>4023</v>
      </c>
      <c r="G1893" s="180" t="s">
        <v>3988</v>
      </c>
      <c r="H1893" s="194">
        <v>5200</v>
      </c>
      <c r="I1893" s="140"/>
      <c r="J1893" s="140"/>
      <c r="K1893" s="140" t="s">
        <v>3989</v>
      </c>
      <c r="L1893" s="136" t="s">
        <v>4024</v>
      </c>
      <c r="M1893" s="140"/>
    </row>
    <row r="1894" spans="1:13" s="142" customFormat="1" ht="25.5">
      <c r="A1894" s="140">
        <v>63</v>
      </c>
      <c r="B1894" s="140"/>
      <c r="C1894" s="180" t="s">
        <v>4025</v>
      </c>
      <c r="D1894" s="180" t="s">
        <v>3965</v>
      </c>
      <c r="E1894" s="187" t="s">
        <v>4026</v>
      </c>
      <c r="F1894" s="136" t="s">
        <v>4027</v>
      </c>
      <c r="G1894" s="180" t="s">
        <v>3988</v>
      </c>
      <c r="H1894" s="194">
        <v>5200</v>
      </c>
      <c r="I1894" s="140"/>
      <c r="J1894" s="140"/>
      <c r="K1894" s="140" t="s">
        <v>3989</v>
      </c>
      <c r="L1894" s="136" t="s">
        <v>4028</v>
      </c>
      <c r="M1894" s="140"/>
    </row>
    <row r="1895" spans="1:13" s="142" customFormat="1" ht="25.5">
      <c r="A1895" s="140">
        <v>64</v>
      </c>
      <c r="B1895" s="140"/>
      <c r="C1895" s="180" t="s">
        <v>4029</v>
      </c>
      <c r="D1895" s="180" t="s">
        <v>3965</v>
      </c>
      <c r="E1895" s="187" t="s">
        <v>4030</v>
      </c>
      <c r="F1895" s="136" t="s">
        <v>4031</v>
      </c>
      <c r="G1895" s="180" t="s">
        <v>3988</v>
      </c>
      <c r="H1895" s="194">
        <v>5000</v>
      </c>
      <c r="I1895" s="140"/>
      <c r="J1895" s="140"/>
      <c r="K1895" s="140" t="s">
        <v>3989</v>
      </c>
      <c r="L1895" s="136" t="s">
        <v>4032</v>
      </c>
      <c r="M1895" s="140"/>
    </row>
    <row r="1896" spans="1:13" s="142" customFormat="1" ht="51">
      <c r="A1896" s="140">
        <v>65</v>
      </c>
      <c r="B1896" s="140"/>
      <c r="C1896" s="180" t="s">
        <v>4033</v>
      </c>
      <c r="D1896" s="180" t="s">
        <v>3965</v>
      </c>
      <c r="E1896" s="187" t="s">
        <v>4034</v>
      </c>
      <c r="F1896" s="136" t="s">
        <v>4035</v>
      </c>
      <c r="G1896" s="180" t="s">
        <v>4036</v>
      </c>
      <c r="H1896" s="140">
        <v>4000</v>
      </c>
      <c r="I1896" s="140"/>
      <c r="J1896" s="140"/>
      <c r="K1896" s="140" t="s">
        <v>3989</v>
      </c>
      <c r="L1896" s="136" t="s">
        <v>4037</v>
      </c>
      <c r="M1896" s="140"/>
    </row>
    <row r="1897" spans="1:13" s="142" customFormat="1" ht="12.75">
      <c r="A1897" s="140">
        <v>66</v>
      </c>
      <c r="B1897" s="178"/>
      <c r="C1897" s="178" t="s">
        <v>4038</v>
      </c>
      <c r="D1897" s="178" t="s">
        <v>3849</v>
      </c>
      <c r="E1897" s="178" t="s">
        <v>4039</v>
      </c>
      <c r="F1897" s="178" t="s">
        <v>4040</v>
      </c>
      <c r="G1897" s="178" t="s">
        <v>3743</v>
      </c>
      <c r="H1897" s="203">
        <v>3200</v>
      </c>
      <c r="I1897" s="140"/>
      <c r="J1897" s="140"/>
      <c r="K1897" s="140" t="s">
        <v>2486</v>
      </c>
      <c r="L1897" s="140" t="s">
        <v>4041</v>
      </c>
      <c r="M1897" s="140"/>
    </row>
    <row r="1898" spans="1:13" s="142" customFormat="1" ht="12.75">
      <c r="A1898" s="140">
        <v>67</v>
      </c>
      <c r="B1898" s="140"/>
      <c r="C1898" s="140" t="s">
        <v>4042</v>
      </c>
      <c r="D1898" s="178" t="s">
        <v>3849</v>
      </c>
      <c r="E1898" s="178" t="s">
        <v>4039</v>
      </c>
      <c r="F1898" s="140" t="s">
        <v>4043</v>
      </c>
      <c r="G1898" s="178" t="s">
        <v>3743</v>
      </c>
      <c r="H1898" s="203">
        <v>3200</v>
      </c>
      <c r="I1898" s="140"/>
      <c r="J1898" s="140"/>
      <c r="K1898" s="140" t="s">
        <v>4044</v>
      </c>
      <c r="L1898" s="140" t="s">
        <v>4045</v>
      </c>
      <c r="M1898" s="140"/>
    </row>
    <row r="1899" spans="1:13" s="142" customFormat="1" ht="12.75">
      <c r="A1899" s="140">
        <v>68</v>
      </c>
      <c r="B1899" s="140"/>
      <c r="C1899" s="140" t="s">
        <v>4046</v>
      </c>
      <c r="D1899" s="178" t="s">
        <v>3849</v>
      </c>
      <c r="E1899" s="178" t="s">
        <v>4039</v>
      </c>
      <c r="F1899" s="140" t="s">
        <v>4047</v>
      </c>
      <c r="G1899" s="140" t="s">
        <v>1934</v>
      </c>
      <c r="H1899" s="140">
        <v>3000</v>
      </c>
      <c r="I1899" s="140"/>
      <c r="J1899" s="140"/>
      <c r="K1899" s="140" t="s">
        <v>4048</v>
      </c>
      <c r="L1899" s="140" t="s">
        <v>4049</v>
      </c>
      <c r="M1899" s="140"/>
    </row>
    <row r="1900" spans="1:13" s="142" customFormat="1" ht="12.75">
      <c r="A1900" s="140">
        <v>69</v>
      </c>
      <c r="B1900" s="140"/>
      <c r="C1900" s="140" t="s">
        <v>4050</v>
      </c>
      <c r="D1900" s="140" t="s">
        <v>3834</v>
      </c>
      <c r="E1900" s="140" t="s">
        <v>4051</v>
      </c>
      <c r="F1900" s="140" t="s">
        <v>4052</v>
      </c>
      <c r="G1900" s="140" t="s">
        <v>3743</v>
      </c>
      <c r="H1900" s="140">
        <v>3200</v>
      </c>
      <c r="I1900" s="140"/>
      <c r="J1900" s="140"/>
      <c r="K1900" s="140" t="s">
        <v>4053</v>
      </c>
      <c r="L1900" s="140" t="s">
        <v>4054</v>
      </c>
      <c r="M1900" s="140"/>
    </row>
    <row r="1901" spans="1:13" s="142" customFormat="1" ht="12.75">
      <c r="A1901" s="140">
        <v>70</v>
      </c>
      <c r="B1901" s="140"/>
      <c r="C1901" s="140" t="s">
        <v>4055</v>
      </c>
      <c r="D1901" s="140" t="s">
        <v>3773</v>
      </c>
      <c r="E1901" s="140" t="s">
        <v>4056</v>
      </c>
      <c r="F1901" s="140" t="s">
        <v>4057</v>
      </c>
      <c r="G1901" s="140" t="s">
        <v>1934</v>
      </c>
      <c r="H1901" s="140">
        <v>2500</v>
      </c>
      <c r="I1901" s="140"/>
      <c r="J1901" s="140"/>
      <c r="K1901" s="140" t="s">
        <v>2486</v>
      </c>
      <c r="L1901" s="140" t="s">
        <v>4058</v>
      </c>
      <c r="M1901" s="140"/>
    </row>
    <row r="1902" spans="1:13" s="142" customFormat="1" ht="12.75">
      <c r="A1902" s="140">
        <v>71</v>
      </c>
      <c r="B1902" s="140"/>
      <c r="C1902" s="140" t="s">
        <v>4059</v>
      </c>
      <c r="D1902" s="140" t="s">
        <v>3773</v>
      </c>
      <c r="E1902" s="140" t="s">
        <v>4056</v>
      </c>
      <c r="F1902" s="140" t="s">
        <v>4060</v>
      </c>
      <c r="G1902" s="140" t="s">
        <v>1934</v>
      </c>
      <c r="H1902" s="140">
        <v>4500</v>
      </c>
      <c r="I1902" s="140"/>
      <c r="J1902" s="140"/>
      <c r="K1902" s="140" t="s">
        <v>2486</v>
      </c>
      <c r="L1902" s="140" t="s">
        <v>4061</v>
      </c>
      <c r="M1902" s="140"/>
    </row>
    <row r="1903" spans="1:13" s="142" customFormat="1" ht="12.75">
      <c r="A1903" s="140">
        <v>72</v>
      </c>
      <c r="B1903" s="140"/>
      <c r="C1903" s="140" t="s">
        <v>4062</v>
      </c>
      <c r="D1903" s="140" t="s">
        <v>3773</v>
      </c>
      <c r="E1903" s="140" t="s">
        <v>4063</v>
      </c>
      <c r="F1903" s="140" t="s">
        <v>4064</v>
      </c>
      <c r="G1903" s="140" t="s">
        <v>3748</v>
      </c>
      <c r="H1903" s="140">
        <v>2197</v>
      </c>
      <c r="I1903" s="140"/>
      <c r="J1903" s="140"/>
      <c r="K1903" s="140" t="s">
        <v>2486</v>
      </c>
      <c r="L1903" s="140" t="s">
        <v>4065</v>
      </c>
      <c r="M1903" s="140"/>
    </row>
    <row r="1904" spans="1:13" s="142" customFormat="1" ht="12.75">
      <c r="A1904" s="140"/>
      <c r="B1904" s="140"/>
      <c r="C1904" s="140" t="s">
        <v>4066</v>
      </c>
      <c r="D1904" s="140" t="s">
        <v>3773</v>
      </c>
      <c r="E1904" s="140"/>
      <c r="F1904" s="140"/>
      <c r="G1904" s="140"/>
      <c r="H1904" s="140">
        <v>2597</v>
      </c>
      <c r="I1904" s="140"/>
      <c r="J1904" s="140"/>
      <c r="K1904" s="140"/>
      <c r="L1904" s="140"/>
      <c r="M1904" s="140"/>
    </row>
    <row r="1905" spans="1:13" s="142" customFormat="1" ht="12.75">
      <c r="A1905" s="140">
        <v>73</v>
      </c>
      <c r="B1905" s="140"/>
      <c r="C1905" s="140" t="s">
        <v>4067</v>
      </c>
      <c r="D1905" s="140" t="s">
        <v>3773</v>
      </c>
      <c r="E1905" s="140" t="s">
        <v>4068</v>
      </c>
      <c r="F1905" s="140" t="s">
        <v>4069</v>
      </c>
      <c r="G1905" s="140" t="s">
        <v>3687</v>
      </c>
      <c r="H1905" s="140">
        <v>14500</v>
      </c>
      <c r="I1905" s="140"/>
      <c r="J1905" s="140"/>
      <c r="K1905" s="140" t="s">
        <v>2486</v>
      </c>
      <c r="L1905" s="140" t="s">
        <v>4070</v>
      </c>
      <c r="M1905" s="140"/>
    </row>
    <row r="1906" spans="1:13" s="142" customFormat="1" ht="12.75">
      <c r="A1906" s="140">
        <v>74</v>
      </c>
      <c r="B1906" s="140"/>
      <c r="C1906" s="140" t="s">
        <v>4071</v>
      </c>
      <c r="D1906" s="140" t="s">
        <v>3790</v>
      </c>
      <c r="E1906" s="140" t="s">
        <v>4072</v>
      </c>
      <c r="F1906" s="140" t="s">
        <v>4073</v>
      </c>
      <c r="G1906" s="140" t="s">
        <v>3748</v>
      </c>
      <c r="H1906" s="140">
        <v>8658</v>
      </c>
      <c r="I1906" s="140"/>
      <c r="J1906" s="140"/>
      <c r="K1906" s="140" t="s">
        <v>644</v>
      </c>
      <c r="L1906" s="140" t="s">
        <v>4074</v>
      </c>
      <c r="M1906" s="140"/>
    </row>
    <row r="1907" spans="1:13" s="142" customFormat="1" ht="12.75">
      <c r="A1907" s="140">
        <v>75</v>
      </c>
      <c r="B1907" s="140"/>
      <c r="C1907" s="140" t="s">
        <v>4075</v>
      </c>
      <c r="D1907" s="140" t="s">
        <v>3861</v>
      </c>
      <c r="E1907" s="140" t="s">
        <v>4076</v>
      </c>
      <c r="F1907" s="140" t="s">
        <v>4077</v>
      </c>
      <c r="G1907" s="140" t="s">
        <v>3743</v>
      </c>
      <c r="H1907" s="140">
        <v>5200</v>
      </c>
      <c r="I1907" s="140"/>
      <c r="J1907" s="140"/>
      <c r="K1907" s="140" t="s">
        <v>4078</v>
      </c>
      <c r="L1907" s="140" t="s">
        <v>4079</v>
      </c>
      <c r="M1907" s="140"/>
    </row>
    <row r="1908" spans="1:13" s="142" customFormat="1" ht="12.75">
      <c r="A1908" s="140">
        <v>76</v>
      </c>
      <c r="B1908" s="140"/>
      <c r="C1908" s="140" t="s">
        <v>4080</v>
      </c>
      <c r="D1908" s="140" t="s">
        <v>3965</v>
      </c>
      <c r="E1908" s="140" t="s">
        <v>4081</v>
      </c>
      <c r="F1908" s="140" t="s">
        <v>4082</v>
      </c>
      <c r="G1908" s="140" t="s">
        <v>4083</v>
      </c>
      <c r="H1908" s="140">
        <v>1000</v>
      </c>
      <c r="I1908" s="140"/>
      <c r="J1908" s="140"/>
      <c r="K1908" s="140" t="s">
        <v>972</v>
      </c>
      <c r="L1908" s="140" t="s">
        <v>4084</v>
      </c>
      <c r="M1908" s="140"/>
    </row>
    <row r="1909" spans="1:13" s="142" customFormat="1" ht="12.75">
      <c r="A1909" s="140">
        <v>77</v>
      </c>
      <c r="B1909" s="140"/>
      <c r="C1909" s="140" t="s">
        <v>4085</v>
      </c>
      <c r="D1909" s="140" t="s">
        <v>3821</v>
      </c>
      <c r="E1909" s="140" t="s">
        <v>4086</v>
      </c>
      <c r="F1909" s="140" t="s">
        <v>4087</v>
      </c>
      <c r="G1909" s="140" t="s">
        <v>1934</v>
      </c>
      <c r="H1909" s="140">
        <v>5000</v>
      </c>
      <c r="I1909" s="140"/>
      <c r="J1909" s="140"/>
      <c r="K1909" s="140" t="s">
        <v>972</v>
      </c>
      <c r="L1909" s="140" t="s">
        <v>4088</v>
      </c>
      <c r="M1909" s="140"/>
    </row>
    <row r="1910" spans="1:13" s="142" customFormat="1" ht="12.75">
      <c r="A1910" s="140">
        <v>78</v>
      </c>
      <c r="B1910" s="140"/>
      <c r="C1910" s="140" t="s">
        <v>4089</v>
      </c>
      <c r="D1910" s="140" t="s">
        <v>3834</v>
      </c>
      <c r="E1910" s="140" t="s">
        <v>4090</v>
      </c>
      <c r="F1910" s="140" t="s">
        <v>4091</v>
      </c>
      <c r="G1910" s="140" t="s">
        <v>3748</v>
      </c>
      <c r="H1910" s="140">
        <v>850</v>
      </c>
      <c r="I1910" s="140"/>
      <c r="J1910" s="140"/>
      <c r="K1910" s="140" t="s">
        <v>972</v>
      </c>
      <c r="L1910" s="140" t="s">
        <v>4092</v>
      </c>
      <c r="M1910" s="140"/>
    </row>
    <row r="1911" spans="1:13" s="142" customFormat="1" ht="12.75">
      <c r="A1911" s="140">
        <v>79</v>
      </c>
      <c r="B1911" s="140"/>
      <c r="C1911" s="140" t="s">
        <v>4093</v>
      </c>
      <c r="D1911" s="140" t="s">
        <v>4094</v>
      </c>
      <c r="E1911" s="140" t="s">
        <v>4095</v>
      </c>
      <c r="F1911" s="140" t="s">
        <v>4096</v>
      </c>
      <c r="G1911" s="140" t="s">
        <v>3748</v>
      </c>
      <c r="H1911" s="153">
        <v>2554</v>
      </c>
      <c r="I1911" s="140"/>
      <c r="J1911" s="140"/>
      <c r="K1911" s="140" t="s">
        <v>4097</v>
      </c>
      <c r="L1911" s="140" t="s">
        <v>4098</v>
      </c>
      <c r="M1911" s="140"/>
    </row>
    <row r="1912" spans="1:13" s="142" customFormat="1" ht="12.75">
      <c r="A1912" s="140">
        <v>80</v>
      </c>
      <c r="B1912" s="140"/>
      <c r="C1912" s="140" t="s">
        <v>4099</v>
      </c>
      <c r="D1912" s="140" t="s">
        <v>4100</v>
      </c>
      <c r="E1912" s="140" t="s">
        <v>4101</v>
      </c>
      <c r="F1912" s="140" t="s">
        <v>4102</v>
      </c>
      <c r="G1912" s="140" t="s">
        <v>4103</v>
      </c>
      <c r="H1912" s="140">
        <v>5200</v>
      </c>
      <c r="I1912" s="140"/>
      <c r="J1912" s="140"/>
      <c r="K1912" s="140" t="s">
        <v>4097</v>
      </c>
      <c r="L1912" s="140" t="s">
        <v>4104</v>
      </c>
      <c r="M1912" s="140"/>
    </row>
    <row r="1913" spans="1:13" s="142" customFormat="1" ht="12.75">
      <c r="A1913" s="140">
        <v>81</v>
      </c>
      <c r="B1913" s="140"/>
      <c r="C1913" s="140" t="s">
        <v>3853</v>
      </c>
      <c r="D1913" s="140" t="s">
        <v>4105</v>
      </c>
      <c r="E1913" s="140" t="s">
        <v>4106</v>
      </c>
      <c r="F1913" s="140" t="s">
        <v>4107</v>
      </c>
      <c r="G1913" s="140" t="s">
        <v>3743</v>
      </c>
      <c r="H1913" s="140">
        <v>5200</v>
      </c>
      <c r="I1913" s="140"/>
      <c r="J1913" s="140"/>
      <c r="K1913" s="140" t="s">
        <v>4108</v>
      </c>
      <c r="L1913" s="140" t="s">
        <v>4109</v>
      </c>
      <c r="M1913" s="140"/>
    </row>
    <row r="1914" spans="1:13" s="142" customFormat="1" ht="12.75">
      <c r="A1914" s="140">
        <v>82</v>
      </c>
      <c r="B1914" s="140"/>
      <c r="C1914" s="140" t="s">
        <v>4110</v>
      </c>
      <c r="D1914" s="140" t="s">
        <v>4105</v>
      </c>
      <c r="E1914" s="140" t="s">
        <v>4111</v>
      </c>
      <c r="F1914" s="140" t="s">
        <v>4112</v>
      </c>
      <c r="G1914" s="140" t="s">
        <v>3743</v>
      </c>
      <c r="H1914" s="153">
        <v>5200</v>
      </c>
      <c r="I1914" s="140"/>
      <c r="J1914" s="140"/>
      <c r="K1914" s="140" t="s">
        <v>1626</v>
      </c>
      <c r="L1914" s="140" t="s">
        <v>4113</v>
      </c>
      <c r="M1914" s="140"/>
    </row>
    <row r="1915" spans="1:13" s="142" customFormat="1" ht="12.75">
      <c r="A1915" s="140">
        <v>83</v>
      </c>
      <c r="B1915" s="140"/>
      <c r="C1915" s="140" t="s">
        <v>3924</v>
      </c>
      <c r="D1915" s="140" t="s">
        <v>4114</v>
      </c>
      <c r="E1915" s="140" t="s">
        <v>4115</v>
      </c>
      <c r="F1915" s="140" t="s">
        <v>4116</v>
      </c>
      <c r="G1915" s="140" t="s">
        <v>3988</v>
      </c>
      <c r="H1915" s="140">
        <v>400</v>
      </c>
      <c r="I1915" s="140"/>
      <c r="J1915" s="140"/>
      <c r="K1915" s="140" t="s">
        <v>4117</v>
      </c>
      <c r="L1915" s="140" t="s">
        <v>4118</v>
      </c>
      <c r="M1915" s="140"/>
    </row>
    <row r="1916" spans="1:13" s="142" customFormat="1" ht="12.75">
      <c r="A1916" s="140">
        <v>84</v>
      </c>
      <c r="B1916" s="140"/>
      <c r="C1916" s="140" t="s">
        <v>4119</v>
      </c>
      <c r="D1916" s="140" t="s">
        <v>4120</v>
      </c>
      <c r="E1916" s="140"/>
      <c r="F1916" s="140" t="s">
        <v>4121</v>
      </c>
      <c r="G1916" s="140" t="s">
        <v>3743</v>
      </c>
      <c r="H1916" s="140">
        <v>3200</v>
      </c>
      <c r="I1916" s="140"/>
      <c r="J1916" s="140"/>
      <c r="K1916" s="140"/>
      <c r="L1916" s="140"/>
      <c r="M1916" s="140"/>
    </row>
    <row r="1917" spans="1:13" s="142" customFormat="1" ht="12.75">
      <c r="A1917" s="140">
        <v>85</v>
      </c>
      <c r="B1917" s="140"/>
      <c r="C1917" s="140" t="s">
        <v>2665</v>
      </c>
      <c r="D1917" s="140" t="s">
        <v>4122</v>
      </c>
      <c r="E1917" s="140" t="s">
        <v>4123</v>
      </c>
      <c r="F1917" s="140" t="s">
        <v>4124</v>
      </c>
      <c r="G1917" s="140" t="s">
        <v>977</v>
      </c>
      <c r="H1917" s="140">
        <v>7000</v>
      </c>
      <c r="I1917" s="140"/>
      <c r="J1917" s="140"/>
      <c r="K1917" s="140" t="s">
        <v>4125</v>
      </c>
      <c r="L1917" s="140" t="s">
        <v>4126</v>
      </c>
      <c r="M1917" s="140"/>
    </row>
    <row r="1918" spans="1:13" s="142" customFormat="1" ht="12.75">
      <c r="A1918" s="140">
        <v>86</v>
      </c>
      <c r="B1918" s="140"/>
      <c r="C1918" s="140" t="s">
        <v>4127</v>
      </c>
      <c r="D1918" s="140" t="s">
        <v>4128</v>
      </c>
      <c r="E1918" s="140" t="s">
        <v>4129</v>
      </c>
      <c r="F1918" s="140" t="s">
        <v>4130</v>
      </c>
      <c r="G1918" s="140" t="s">
        <v>3743</v>
      </c>
      <c r="H1918" s="140">
        <v>3200</v>
      </c>
      <c r="I1918" s="140"/>
      <c r="J1918" s="140"/>
      <c r="K1918" s="140" t="s">
        <v>4131</v>
      </c>
      <c r="L1918" s="140" t="s">
        <v>4132</v>
      </c>
      <c r="M1918" s="140"/>
    </row>
    <row r="1919" spans="1:13" s="142" customFormat="1" ht="12.75">
      <c r="A1919" s="140">
        <v>87</v>
      </c>
      <c r="B1919" s="140"/>
      <c r="C1919" s="140" t="s">
        <v>4133</v>
      </c>
      <c r="D1919" s="140" t="s">
        <v>4122</v>
      </c>
      <c r="E1919" s="140" t="s">
        <v>4134</v>
      </c>
      <c r="F1919" s="140" t="s">
        <v>4135</v>
      </c>
      <c r="G1919" s="140" t="s">
        <v>3743</v>
      </c>
      <c r="H1919" s="140">
        <v>4200</v>
      </c>
      <c r="I1919" s="140"/>
      <c r="J1919" s="140"/>
      <c r="K1919" s="140" t="s">
        <v>4136</v>
      </c>
      <c r="L1919" s="140" t="s">
        <v>4137</v>
      </c>
      <c r="M1919" s="140"/>
    </row>
    <row r="1920" spans="1:13" s="142" customFormat="1" ht="12.75">
      <c r="A1920" s="140">
        <v>88</v>
      </c>
      <c r="B1920" s="140"/>
      <c r="C1920" s="140" t="s">
        <v>4138</v>
      </c>
      <c r="D1920" s="140" t="s">
        <v>4122</v>
      </c>
      <c r="E1920" s="140" t="s">
        <v>4139</v>
      </c>
      <c r="F1920" s="140" t="s">
        <v>4140</v>
      </c>
      <c r="G1920" s="140" t="s">
        <v>977</v>
      </c>
      <c r="H1920" s="140">
        <f>120000-109192</f>
        <v>10808</v>
      </c>
      <c r="I1920" s="140"/>
      <c r="J1920" s="140"/>
      <c r="K1920" s="140" t="s">
        <v>4141</v>
      </c>
      <c r="L1920" s="140" t="s">
        <v>4142</v>
      </c>
      <c r="M1920" s="140"/>
    </row>
    <row r="1921" spans="1:13" s="142" customFormat="1" ht="12.75">
      <c r="A1921" s="140">
        <v>89</v>
      </c>
      <c r="B1921" s="140"/>
      <c r="C1921" s="140" t="s">
        <v>4143</v>
      </c>
      <c r="D1921" s="140" t="s">
        <v>4128</v>
      </c>
      <c r="E1921" s="140" t="s">
        <v>4144</v>
      </c>
      <c r="F1921" s="140" t="s">
        <v>4145</v>
      </c>
      <c r="G1921" s="140" t="s">
        <v>1934</v>
      </c>
      <c r="H1921" s="140">
        <v>3100</v>
      </c>
      <c r="I1921" s="140"/>
      <c r="J1921" s="140"/>
      <c r="K1921" s="140" t="s">
        <v>4146</v>
      </c>
      <c r="L1921" s="140" t="s">
        <v>4145</v>
      </c>
      <c r="M1921" s="140"/>
    </row>
    <row r="1922" spans="1:13" s="142" customFormat="1" ht="12.75">
      <c r="A1922" s="140"/>
      <c r="B1922" s="140"/>
      <c r="C1922" s="140" t="s">
        <v>4147</v>
      </c>
      <c r="D1922" s="140" t="s">
        <v>4128</v>
      </c>
      <c r="E1922" s="140"/>
      <c r="F1922" s="140"/>
      <c r="G1922" s="140" t="s">
        <v>3743</v>
      </c>
      <c r="H1922" s="140">
        <v>5200</v>
      </c>
      <c r="I1922" s="140"/>
      <c r="J1922" s="140"/>
      <c r="K1922" s="140"/>
      <c r="L1922" s="140"/>
      <c r="M1922" s="140"/>
    </row>
    <row r="1923" spans="1:13" s="142" customFormat="1" ht="12.75">
      <c r="A1923" s="140"/>
      <c r="B1923" s="140"/>
      <c r="C1923" s="140" t="s">
        <v>473</v>
      </c>
      <c r="D1923" s="140" t="s">
        <v>4128</v>
      </c>
      <c r="E1923" s="140"/>
      <c r="F1923" s="140"/>
      <c r="G1923" s="140" t="s">
        <v>1934</v>
      </c>
      <c r="H1923" s="140">
        <v>3000</v>
      </c>
      <c r="I1923" s="140"/>
      <c r="J1923" s="140"/>
      <c r="K1923" s="140"/>
      <c r="L1923" s="140"/>
      <c r="M1923" s="140"/>
    </row>
    <row r="1924" spans="1:13" s="142" customFormat="1" ht="12.75">
      <c r="A1924" s="140"/>
      <c r="B1924" s="140"/>
      <c r="C1924" s="140" t="s">
        <v>4148</v>
      </c>
      <c r="D1924" s="140" t="s">
        <v>4128</v>
      </c>
      <c r="E1924" s="140"/>
      <c r="F1924" s="140"/>
      <c r="G1924" s="140" t="s">
        <v>3748</v>
      </c>
      <c r="H1924" s="140">
        <v>200</v>
      </c>
      <c r="I1924" s="140"/>
      <c r="J1924" s="140"/>
      <c r="K1924" s="140"/>
      <c r="L1924" s="140"/>
      <c r="M1924" s="140"/>
    </row>
    <row r="1925" spans="1:13" s="142" customFormat="1" ht="12.75">
      <c r="A1925" s="140">
        <v>90</v>
      </c>
      <c r="B1925" s="140"/>
      <c r="C1925" s="140" t="s">
        <v>4149</v>
      </c>
      <c r="D1925" s="140" t="s">
        <v>4150</v>
      </c>
      <c r="E1925" s="140" t="s">
        <v>4151</v>
      </c>
      <c r="F1925" s="140" t="s">
        <v>4152</v>
      </c>
      <c r="G1925" s="140" t="s">
        <v>3748</v>
      </c>
      <c r="H1925" s="140">
        <v>12250</v>
      </c>
      <c r="I1925" s="140"/>
      <c r="J1925" s="140"/>
      <c r="K1925" s="169">
        <v>43304</v>
      </c>
      <c r="L1925" s="140"/>
      <c r="M1925" s="140"/>
    </row>
    <row r="1926" spans="1:13" s="142" customFormat="1" ht="12.75">
      <c r="A1926" s="140">
        <v>93</v>
      </c>
      <c r="B1926" s="140"/>
      <c r="C1926" s="140" t="s">
        <v>2698</v>
      </c>
      <c r="D1926" s="140" t="s">
        <v>4153</v>
      </c>
      <c r="E1926" s="140" t="s">
        <v>4154</v>
      </c>
      <c r="F1926" s="140" t="s">
        <v>4155</v>
      </c>
      <c r="G1926" s="140" t="s">
        <v>4156</v>
      </c>
      <c r="H1926" s="140">
        <v>5200</v>
      </c>
      <c r="I1926" s="140"/>
      <c r="J1926" s="140"/>
      <c r="K1926" s="169">
        <v>43340</v>
      </c>
      <c r="L1926" s="140"/>
      <c r="M1926" s="140"/>
    </row>
    <row r="1927" spans="1:13" s="142" customFormat="1" ht="12.75">
      <c r="A1927" s="140">
        <v>94</v>
      </c>
      <c r="B1927" s="140"/>
      <c r="C1927" s="140" t="s">
        <v>4157</v>
      </c>
      <c r="D1927" s="140" t="s">
        <v>4158</v>
      </c>
      <c r="E1927" s="140" t="s">
        <v>4154</v>
      </c>
      <c r="F1927" s="140" t="s">
        <v>4159</v>
      </c>
      <c r="G1927" s="140" t="s">
        <v>4156</v>
      </c>
      <c r="H1927" s="140">
        <v>3200</v>
      </c>
      <c r="I1927" s="140"/>
      <c r="J1927" s="140"/>
      <c r="K1927" s="169">
        <v>43340</v>
      </c>
      <c r="L1927" s="140"/>
      <c r="M1927" s="140"/>
    </row>
    <row r="1928" spans="1:13" s="142" customFormat="1" ht="12.75">
      <c r="A1928" s="140">
        <v>95</v>
      </c>
      <c r="B1928" s="140"/>
      <c r="C1928" s="140" t="s">
        <v>4160</v>
      </c>
      <c r="D1928" s="140" t="s">
        <v>4100</v>
      </c>
      <c r="E1928" s="140" t="s">
        <v>4161</v>
      </c>
      <c r="F1928" s="140" t="s">
        <v>4162</v>
      </c>
      <c r="G1928" s="140" t="s">
        <v>1934</v>
      </c>
      <c r="H1928" s="140">
        <v>5000</v>
      </c>
      <c r="I1928" s="140"/>
      <c r="J1928" s="140"/>
      <c r="K1928" s="169">
        <v>43340</v>
      </c>
      <c r="L1928" s="140"/>
      <c r="M1928" s="140"/>
    </row>
    <row r="1929" spans="1:13" s="142" customFormat="1" ht="12.75">
      <c r="A1929" s="140">
        <v>96</v>
      </c>
      <c r="B1929" s="140"/>
      <c r="C1929" s="140" t="s">
        <v>4163</v>
      </c>
      <c r="D1929" s="140" t="s">
        <v>4164</v>
      </c>
      <c r="E1929" s="140" t="s">
        <v>4165</v>
      </c>
      <c r="F1929" s="140" t="s">
        <v>4166</v>
      </c>
      <c r="G1929" s="140" t="s">
        <v>4167</v>
      </c>
      <c r="H1929" s="140">
        <v>7700</v>
      </c>
      <c r="I1929" s="140"/>
      <c r="J1929" s="140"/>
      <c r="K1929" s="169">
        <v>43340</v>
      </c>
      <c r="L1929" s="140"/>
      <c r="M1929" s="140"/>
    </row>
    <row r="1930" spans="1:13" s="142" customFormat="1" ht="12.75">
      <c r="A1930" s="140"/>
      <c r="B1930" s="140"/>
      <c r="C1930" s="140"/>
      <c r="D1930" s="140"/>
      <c r="E1930" s="140"/>
      <c r="F1930" s="140"/>
      <c r="G1930" s="140"/>
      <c r="H1930" s="153"/>
      <c r="I1930" s="140"/>
      <c r="J1930" s="140"/>
      <c r="K1930" s="140"/>
      <c r="L1930" s="140"/>
      <c r="M1930" s="140"/>
    </row>
    <row r="1931" spans="1:13" s="142" customFormat="1" ht="12.75">
      <c r="A1931" s="140"/>
      <c r="B1931" s="140"/>
      <c r="C1931" s="140"/>
      <c r="D1931" s="140"/>
      <c r="E1931" s="140"/>
      <c r="F1931" s="140"/>
      <c r="G1931" s="140"/>
      <c r="H1931" s="153"/>
      <c r="I1931" s="140"/>
      <c r="J1931" s="140"/>
      <c r="K1931" s="140"/>
      <c r="L1931" s="140"/>
      <c r="M1931" s="140"/>
    </row>
    <row r="1932" spans="1:13" s="142" customFormat="1" ht="12.75">
      <c r="A1932" s="140"/>
      <c r="B1932" s="140"/>
      <c r="C1932" s="140"/>
      <c r="D1932" s="140"/>
      <c r="E1932" s="140"/>
      <c r="F1932" s="140"/>
      <c r="G1932" s="140"/>
      <c r="H1932" s="153"/>
      <c r="I1932" s="140"/>
      <c r="J1932" s="140"/>
      <c r="K1932" s="169"/>
      <c r="L1932" s="140"/>
      <c r="M1932" s="140"/>
    </row>
    <row r="1933" spans="1:13" s="142" customFormat="1" ht="12.75">
      <c r="A1933" s="140"/>
      <c r="B1933" s="140"/>
      <c r="C1933" s="140"/>
      <c r="D1933" s="140"/>
      <c r="E1933" s="140"/>
      <c r="F1933" s="140"/>
      <c r="G1933" s="140"/>
      <c r="H1933" s="153"/>
      <c r="I1933" s="140"/>
      <c r="J1933" s="140"/>
      <c r="K1933" s="169"/>
      <c r="L1933" s="140"/>
      <c r="M1933" s="140"/>
    </row>
    <row r="1934" spans="1:13" s="142" customFormat="1" ht="38.25">
      <c r="A1934" s="197">
        <v>1</v>
      </c>
      <c r="B1934" s="140"/>
      <c r="C1934" s="180" t="s">
        <v>4168</v>
      </c>
      <c r="D1934" s="180" t="s">
        <v>4169</v>
      </c>
      <c r="E1934" s="136" t="s">
        <v>4170</v>
      </c>
      <c r="F1934" s="136" t="s">
        <v>4171</v>
      </c>
      <c r="G1934" s="180" t="s">
        <v>3531</v>
      </c>
      <c r="H1934" s="194">
        <v>3000</v>
      </c>
      <c r="I1934" s="140"/>
      <c r="J1934" s="140"/>
      <c r="K1934" s="140"/>
      <c r="L1934" s="136" t="s">
        <v>4172</v>
      </c>
      <c r="M1934" s="140"/>
    </row>
    <row r="1935" spans="1:13" s="142" customFormat="1" ht="38.25">
      <c r="A1935" s="197">
        <v>2</v>
      </c>
      <c r="B1935" s="140"/>
      <c r="C1935" s="180" t="s">
        <v>4173</v>
      </c>
      <c r="D1935" s="180" t="s">
        <v>4169</v>
      </c>
      <c r="E1935" s="136" t="s">
        <v>4174</v>
      </c>
      <c r="F1935" s="136" t="s">
        <v>4175</v>
      </c>
      <c r="G1935" s="180" t="s">
        <v>3531</v>
      </c>
      <c r="H1935" s="194">
        <v>3300</v>
      </c>
      <c r="I1935" s="140"/>
      <c r="J1935" s="140"/>
      <c r="K1935" s="140"/>
      <c r="L1935" s="136" t="s">
        <v>4176</v>
      </c>
      <c r="M1935" s="140"/>
    </row>
    <row r="1936" spans="1:13" s="142" customFormat="1" ht="38.25">
      <c r="A1936" s="197">
        <v>3</v>
      </c>
      <c r="B1936" s="140"/>
      <c r="C1936" s="180" t="s">
        <v>4177</v>
      </c>
      <c r="D1936" s="180" t="s">
        <v>4169</v>
      </c>
      <c r="E1936" s="136" t="s">
        <v>4178</v>
      </c>
      <c r="F1936" s="136" t="s">
        <v>4179</v>
      </c>
      <c r="G1936" s="180" t="s">
        <v>3531</v>
      </c>
      <c r="H1936" s="194">
        <v>4200</v>
      </c>
      <c r="I1936" s="140"/>
      <c r="J1936" s="140"/>
      <c r="K1936" s="140"/>
      <c r="L1936" s="136" t="s">
        <v>4180</v>
      </c>
      <c r="M1936" s="140"/>
    </row>
    <row r="1937" spans="1:13" s="142" customFormat="1" ht="38.25">
      <c r="A1937" s="197">
        <v>4</v>
      </c>
      <c r="B1937" s="140"/>
      <c r="C1937" s="180" t="s">
        <v>4181</v>
      </c>
      <c r="D1937" s="180" t="s">
        <v>4169</v>
      </c>
      <c r="E1937" s="136" t="s">
        <v>4182</v>
      </c>
      <c r="F1937" s="136" t="s">
        <v>4183</v>
      </c>
      <c r="G1937" s="180" t="s">
        <v>3531</v>
      </c>
      <c r="H1937" s="194">
        <v>400</v>
      </c>
      <c r="I1937" s="140"/>
      <c r="J1937" s="140"/>
      <c r="K1937" s="140"/>
      <c r="L1937" s="136" t="s">
        <v>4184</v>
      </c>
      <c r="M1937" s="140"/>
    </row>
    <row r="1938" spans="1:13" s="142" customFormat="1" ht="25.5">
      <c r="A1938" s="204">
        <v>5</v>
      </c>
      <c r="B1938" s="140"/>
      <c r="C1938" s="180" t="s">
        <v>4185</v>
      </c>
      <c r="D1938" s="180" t="s">
        <v>4186</v>
      </c>
      <c r="E1938" s="206" t="s">
        <v>4187</v>
      </c>
      <c r="F1938" s="223" t="s">
        <v>4188</v>
      </c>
      <c r="G1938" s="206" t="s">
        <v>3531</v>
      </c>
      <c r="H1938" s="194">
        <v>100000</v>
      </c>
      <c r="I1938" s="140"/>
      <c r="J1938" s="140"/>
      <c r="K1938" s="140"/>
      <c r="L1938" s="206" t="s">
        <v>4189</v>
      </c>
      <c r="M1938" s="140"/>
    </row>
    <row r="1939" spans="1:13" s="142" customFormat="1" ht="25.5">
      <c r="A1939" s="207"/>
      <c r="B1939" s="140"/>
      <c r="C1939" s="180" t="s">
        <v>4190</v>
      </c>
      <c r="D1939" s="180" t="s">
        <v>4191</v>
      </c>
      <c r="E1939" s="208"/>
      <c r="F1939" s="156"/>
      <c r="G1939" s="208"/>
      <c r="H1939" s="194">
        <f>50000-34389</f>
        <v>15611</v>
      </c>
      <c r="I1939" s="140"/>
      <c r="J1939" s="140"/>
      <c r="K1939" s="140"/>
      <c r="L1939" s="208"/>
      <c r="M1939" s="140"/>
    </row>
    <row r="1940" spans="1:13" s="142" customFormat="1" ht="25.5">
      <c r="A1940" s="204">
        <v>6</v>
      </c>
      <c r="B1940" s="140"/>
      <c r="C1940" s="180" t="s">
        <v>4192</v>
      </c>
      <c r="D1940" s="180" t="s">
        <v>4186</v>
      </c>
      <c r="E1940" s="206" t="s">
        <v>4193</v>
      </c>
      <c r="F1940" s="223" t="s">
        <v>4194</v>
      </c>
      <c r="G1940" s="206" t="s">
        <v>3531</v>
      </c>
      <c r="H1940" s="194">
        <v>10000</v>
      </c>
      <c r="I1940" s="140"/>
      <c r="J1940" s="140"/>
      <c r="K1940" s="140"/>
      <c r="L1940" s="206" t="s">
        <v>4195</v>
      </c>
      <c r="M1940" s="140"/>
    </row>
    <row r="1941" spans="1:13" s="142" customFormat="1" ht="25.5">
      <c r="A1941" s="207"/>
      <c r="B1941" s="140"/>
      <c r="C1941" s="180" t="s">
        <v>4196</v>
      </c>
      <c r="D1941" s="180" t="s">
        <v>4186</v>
      </c>
      <c r="E1941" s="208"/>
      <c r="F1941" s="156"/>
      <c r="G1941" s="208"/>
      <c r="H1941" s="194">
        <v>7000</v>
      </c>
      <c r="I1941" s="140"/>
      <c r="J1941" s="140"/>
      <c r="K1941" s="140"/>
      <c r="L1941" s="208"/>
      <c r="M1941" s="140"/>
    </row>
    <row r="1942" spans="1:13" s="142" customFormat="1" ht="38.25">
      <c r="A1942" s="197">
        <v>7</v>
      </c>
      <c r="B1942" s="140"/>
      <c r="C1942" s="180" t="s">
        <v>4197</v>
      </c>
      <c r="D1942" s="180" t="s">
        <v>4186</v>
      </c>
      <c r="E1942" s="136" t="s">
        <v>4198</v>
      </c>
      <c r="F1942" s="136" t="s">
        <v>4199</v>
      </c>
      <c r="G1942" s="180" t="s">
        <v>3531</v>
      </c>
      <c r="H1942" s="194">
        <v>20000</v>
      </c>
      <c r="I1942" s="140"/>
      <c r="J1942" s="140"/>
      <c r="K1942" s="140"/>
      <c r="L1942" s="136" t="s">
        <v>4200</v>
      </c>
      <c r="M1942" s="140"/>
    </row>
    <row r="1943" spans="1:13" s="142" customFormat="1" ht="38.25">
      <c r="A1943" s="197">
        <v>8</v>
      </c>
      <c r="B1943" s="140"/>
      <c r="C1943" s="180" t="s">
        <v>4201</v>
      </c>
      <c r="D1943" s="180" t="s">
        <v>4186</v>
      </c>
      <c r="E1943" s="136" t="s">
        <v>4202</v>
      </c>
      <c r="F1943" s="136" t="s">
        <v>4203</v>
      </c>
      <c r="G1943" s="180" t="s">
        <v>3531</v>
      </c>
      <c r="H1943" s="194">
        <v>2817</v>
      </c>
      <c r="I1943" s="140"/>
      <c r="J1943" s="140"/>
      <c r="K1943" s="140"/>
      <c r="L1943" s="136" t="s">
        <v>4204</v>
      </c>
      <c r="M1943" s="140"/>
    </row>
    <row r="1944" spans="1:13" s="142" customFormat="1" ht="38.25">
      <c r="A1944" s="197">
        <v>9</v>
      </c>
      <c r="B1944" s="140"/>
      <c r="C1944" s="180" t="s">
        <v>4205</v>
      </c>
      <c r="D1944" s="180" t="s">
        <v>4206</v>
      </c>
      <c r="E1944" s="136" t="s">
        <v>4207</v>
      </c>
      <c r="F1944" s="136" t="s">
        <v>4208</v>
      </c>
      <c r="G1944" s="180" t="s">
        <v>3531</v>
      </c>
      <c r="H1944" s="194">
        <v>200</v>
      </c>
      <c r="I1944" s="140"/>
      <c r="J1944" s="140"/>
      <c r="K1944" s="140"/>
      <c r="L1944" s="136" t="s">
        <v>4209</v>
      </c>
      <c r="M1944" s="140"/>
    </row>
    <row r="1945" spans="1:13" s="142" customFormat="1" ht="51">
      <c r="A1945" s="197">
        <v>10</v>
      </c>
      <c r="B1945" s="140"/>
      <c r="C1945" s="180" t="s">
        <v>4205</v>
      </c>
      <c r="D1945" s="180" t="s">
        <v>4206</v>
      </c>
      <c r="E1945" s="136" t="s">
        <v>4210</v>
      </c>
      <c r="F1945" s="136" t="s">
        <v>4211</v>
      </c>
      <c r="G1945" s="180" t="s">
        <v>3531</v>
      </c>
      <c r="H1945" s="194">
        <v>200</v>
      </c>
      <c r="I1945" s="140"/>
      <c r="J1945" s="140"/>
      <c r="K1945" s="140"/>
      <c r="L1945" s="136" t="s">
        <v>4212</v>
      </c>
      <c r="M1945" s="140"/>
    </row>
    <row r="1946" spans="1:13" s="142" customFormat="1" ht="25.5">
      <c r="A1946" s="209">
        <v>11</v>
      </c>
      <c r="B1946" s="140"/>
      <c r="C1946" s="180" t="s">
        <v>4213</v>
      </c>
      <c r="D1946" s="180" t="s">
        <v>4214</v>
      </c>
      <c r="E1946" s="136" t="s">
        <v>4215</v>
      </c>
      <c r="F1946" s="224" t="s">
        <v>4216</v>
      </c>
      <c r="G1946" s="180" t="s">
        <v>1934</v>
      </c>
      <c r="H1946" s="194">
        <v>3000</v>
      </c>
      <c r="I1946" s="140"/>
      <c r="J1946" s="140"/>
      <c r="K1946" s="140"/>
      <c r="L1946" s="225" t="s">
        <v>4217</v>
      </c>
      <c r="M1946" s="140"/>
    </row>
    <row r="1947" spans="1:13" s="142" customFormat="1" ht="25.5">
      <c r="A1947" s="197">
        <v>12</v>
      </c>
      <c r="B1947" s="140"/>
      <c r="C1947" s="180" t="s">
        <v>4218</v>
      </c>
      <c r="D1947" s="180" t="s">
        <v>4219</v>
      </c>
      <c r="E1947" s="136" t="s">
        <v>4220</v>
      </c>
      <c r="F1947" s="136" t="s">
        <v>4221</v>
      </c>
      <c r="G1947" s="180" t="s">
        <v>4222</v>
      </c>
      <c r="H1947" s="194">
        <v>7200</v>
      </c>
      <c r="I1947" s="140"/>
      <c r="J1947" s="140"/>
      <c r="K1947" s="140"/>
      <c r="L1947" s="136" t="s">
        <v>4223</v>
      </c>
      <c r="M1947" s="140"/>
    </row>
    <row r="1948" spans="1:13" s="142" customFormat="1" ht="38.25">
      <c r="A1948" s="204">
        <v>13</v>
      </c>
      <c r="B1948" s="140"/>
      <c r="C1948" s="180" t="s">
        <v>4224</v>
      </c>
      <c r="D1948" s="180" t="s">
        <v>4225</v>
      </c>
      <c r="E1948" s="136" t="s">
        <v>4226</v>
      </c>
      <c r="F1948" s="226" t="s">
        <v>4227</v>
      </c>
      <c r="G1948" s="180" t="s">
        <v>4222</v>
      </c>
      <c r="H1948" s="194">
        <v>5080</v>
      </c>
      <c r="I1948" s="140"/>
      <c r="J1948" s="140"/>
      <c r="K1948" s="140"/>
      <c r="L1948" s="136" t="s">
        <v>4228</v>
      </c>
      <c r="M1948" s="140"/>
    </row>
    <row r="1949" spans="1:13" s="142" customFormat="1" ht="38.25">
      <c r="A1949" s="207"/>
      <c r="B1949" s="140"/>
      <c r="C1949" s="180" t="s">
        <v>4205</v>
      </c>
      <c r="D1949" s="180" t="s">
        <v>4225</v>
      </c>
      <c r="E1949" s="136" t="s">
        <v>4226</v>
      </c>
      <c r="F1949" s="227"/>
      <c r="G1949" s="180" t="s">
        <v>4222</v>
      </c>
      <c r="H1949" s="194">
        <v>5050</v>
      </c>
      <c r="I1949" s="140"/>
      <c r="J1949" s="140"/>
      <c r="K1949" s="140"/>
      <c r="L1949" s="136" t="s">
        <v>4228</v>
      </c>
      <c r="M1949" s="140"/>
    </row>
    <row r="1950" spans="1:13" s="142" customFormat="1" ht="38.25">
      <c r="A1950" s="197">
        <v>14</v>
      </c>
      <c r="B1950" s="140"/>
      <c r="C1950" s="180" t="s">
        <v>4229</v>
      </c>
      <c r="D1950" s="180" t="s">
        <v>4230</v>
      </c>
      <c r="E1950" s="136" t="s">
        <v>4231</v>
      </c>
      <c r="F1950" s="136" t="s">
        <v>4232</v>
      </c>
      <c r="G1950" s="180" t="s">
        <v>1934</v>
      </c>
      <c r="H1950" s="194">
        <v>5000</v>
      </c>
      <c r="I1950" s="140"/>
      <c r="J1950" s="140"/>
      <c r="K1950" s="140"/>
      <c r="L1950" s="136" t="s">
        <v>4233</v>
      </c>
      <c r="M1950" s="140"/>
    </row>
    <row r="1951" spans="1:13" s="142" customFormat="1" ht="38.25">
      <c r="A1951" s="197">
        <v>15</v>
      </c>
      <c r="B1951" s="140"/>
      <c r="C1951" s="180" t="s">
        <v>4234</v>
      </c>
      <c r="D1951" s="180" t="s">
        <v>4230</v>
      </c>
      <c r="E1951" s="136" t="s">
        <v>4235</v>
      </c>
      <c r="F1951" s="136" t="s">
        <v>4236</v>
      </c>
      <c r="G1951" s="180" t="s">
        <v>1934</v>
      </c>
      <c r="H1951" s="194">
        <v>10000</v>
      </c>
      <c r="I1951" s="140"/>
      <c r="J1951" s="140"/>
      <c r="K1951" s="140"/>
      <c r="L1951" s="136" t="s">
        <v>4237</v>
      </c>
      <c r="M1951" s="140"/>
    </row>
    <row r="1952" spans="1:13" s="142" customFormat="1" ht="38.25">
      <c r="A1952" s="197">
        <v>16</v>
      </c>
      <c r="B1952" s="140"/>
      <c r="C1952" s="180" t="s">
        <v>4238</v>
      </c>
      <c r="D1952" s="180" t="s">
        <v>4230</v>
      </c>
      <c r="E1952" s="136" t="s">
        <v>4239</v>
      </c>
      <c r="F1952" s="136" t="s">
        <v>4240</v>
      </c>
      <c r="G1952" s="180" t="s">
        <v>4241</v>
      </c>
      <c r="H1952" s="194">
        <v>3200</v>
      </c>
      <c r="I1952" s="140"/>
      <c r="J1952" s="140"/>
      <c r="K1952" s="140"/>
      <c r="L1952" s="136" t="s">
        <v>4242</v>
      </c>
      <c r="M1952" s="140"/>
    </row>
    <row r="1953" spans="1:13" s="142" customFormat="1" ht="38.25">
      <c r="A1953" s="197">
        <v>17</v>
      </c>
      <c r="B1953" s="140"/>
      <c r="C1953" s="180" t="s">
        <v>434</v>
      </c>
      <c r="D1953" s="180" t="s">
        <v>4243</v>
      </c>
      <c r="E1953" s="136" t="s">
        <v>4244</v>
      </c>
      <c r="F1953" s="136" t="s">
        <v>4245</v>
      </c>
      <c r="G1953" s="180" t="s">
        <v>4241</v>
      </c>
      <c r="H1953" s="194">
        <v>10200</v>
      </c>
      <c r="I1953" s="140"/>
      <c r="J1953" s="140"/>
      <c r="K1953" s="140"/>
      <c r="L1953" s="136" t="s">
        <v>4246</v>
      </c>
      <c r="M1953" s="140"/>
    </row>
    <row r="1954" spans="1:13" s="142" customFormat="1" ht="38.25">
      <c r="A1954" s="197">
        <v>18</v>
      </c>
      <c r="B1954" s="140"/>
      <c r="C1954" s="180" t="s">
        <v>4247</v>
      </c>
      <c r="D1954" s="180" t="s">
        <v>4248</v>
      </c>
      <c r="E1954" s="136" t="s">
        <v>4249</v>
      </c>
      <c r="F1954" s="136" t="s">
        <v>4250</v>
      </c>
      <c r="G1954" s="180" t="s">
        <v>4251</v>
      </c>
      <c r="H1954" s="194">
        <v>6350</v>
      </c>
      <c r="I1954" s="140"/>
      <c r="J1954" s="140"/>
      <c r="K1954" s="140"/>
      <c r="L1954" s="136" t="s">
        <v>4252</v>
      </c>
      <c r="M1954" s="140"/>
    </row>
    <row r="1955" spans="1:13" s="142" customFormat="1" ht="38.25">
      <c r="A1955" s="197">
        <v>19</v>
      </c>
      <c r="B1955" s="140"/>
      <c r="C1955" s="180" t="s">
        <v>4253</v>
      </c>
      <c r="D1955" s="180" t="s">
        <v>4254</v>
      </c>
      <c r="E1955" s="136" t="s">
        <v>4255</v>
      </c>
      <c r="F1955" s="136" t="s">
        <v>4256</v>
      </c>
      <c r="G1955" s="180" t="s">
        <v>4257</v>
      </c>
      <c r="H1955" s="194">
        <v>704</v>
      </c>
      <c r="I1955" s="140"/>
      <c r="J1955" s="140"/>
      <c r="K1955" s="140"/>
      <c r="L1955" s="136" t="s">
        <v>4258</v>
      </c>
      <c r="M1955" s="140"/>
    </row>
    <row r="1956" spans="1:13" s="142" customFormat="1" ht="51">
      <c r="A1956" s="197">
        <v>20</v>
      </c>
      <c r="B1956" s="140"/>
      <c r="C1956" s="132" t="s">
        <v>4259</v>
      </c>
      <c r="D1956" s="180" t="s">
        <v>4260</v>
      </c>
      <c r="E1956" s="136" t="s">
        <v>4261</v>
      </c>
      <c r="F1956" s="136" t="s">
        <v>4262</v>
      </c>
      <c r="G1956" s="180" t="s">
        <v>1934</v>
      </c>
      <c r="H1956" s="194">
        <v>5000</v>
      </c>
      <c r="I1956" s="140"/>
      <c r="J1956" s="140"/>
      <c r="K1956" s="140"/>
      <c r="L1956" s="257" t="s">
        <v>4263</v>
      </c>
      <c r="M1956" s="140"/>
    </row>
    <row r="1957" spans="1:13" s="142" customFormat="1" ht="38.25">
      <c r="A1957" s="197">
        <v>21</v>
      </c>
      <c r="B1957" s="140"/>
      <c r="C1957" s="180" t="s">
        <v>4264</v>
      </c>
      <c r="D1957" s="180" t="s">
        <v>4254</v>
      </c>
      <c r="E1957" s="136" t="s">
        <v>4265</v>
      </c>
      <c r="F1957" s="136" t="s">
        <v>4266</v>
      </c>
      <c r="G1957" s="180" t="s">
        <v>3687</v>
      </c>
      <c r="H1957" s="194">
        <v>12000</v>
      </c>
      <c r="I1957" s="140"/>
      <c r="J1957" s="140"/>
      <c r="K1957" s="140"/>
      <c r="L1957" s="136" t="s">
        <v>4267</v>
      </c>
      <c r="M1957" s="140"/>
    </row>
    <row r="1958" spans="1:13" s="142" customFormat="1" ht="38.25">
      <c r="A1958" s="197">
        <v>22</v>
      </c>
      <c r="B1958" s="140"/>
      <c r="C1958" s="180" t="s">
        <v>4268</v>
      </c>
      <c r="D1958" s="180" t="s">
        <v>4269</v>
      </c>
      <c r="E1958" s="136" t="s">
        <v>4270</v>
      </c>
      <c r="F1958" s="136" t="s">
        <v>4271</v>
      </c>
      <c r="G1958" s="180" t="s">
        <v>3687</v>
      </c>
      <c r="H1958" s="194">
        <v>5500</v>
      </c>
      <c r="I1958" s="140"/>
      <c r="J1958" s="140"/>
      <c r="K1958" s="140"/>
      <c r="L1958" s="136" t="s">
        <v>4272</v>
      </c>
      <c r="M1958" s="140"/>
    </row>
    <row r="1959" spans="1:13" s="142" customFormat="1" ht="38.25">
      <c r="A1959" s="197">
        <v>23</v>
      </c>
      <c r="B1959" s="140"/>
      <c r="C1959" s="180" t="s">
        <v>4273</v>
      </c>
      <c r="D1959" s="180" t="s">
        <v>4225</v>
      </c>
      <c r="E1959" s="136" t="s">
        <v>4274</v>
      </c>
      <c r="F1959" s="136" t="s">
        <v>4275</v>
      </c>
      <c r="G1959" s="180" t="s">
        <v>4257</v>
      </c>
      <c r="H1959" s="194">
        <v>796</v>
      </c>
      <c r="I1959" s="140"/>
      <c r="J1959" s="140"/>
      <c r="K1959" s="140"/>
      <c r="L1959" s="136" t="s">
        <v>4276</v>
      </c>
      <c r="M1959" s="140"/>
    </row>
    <row r="1960" spans="1:13" s="142" customFormat="1" ht="38.25">
      <c r="A1960" s="197">
        <v>24</v>
      </c>
      <c r="B1960" s="140"/>
      <c r="C1960" s="180" t="s">
        <v>4277</v>
      </c>
      <c r="D1960" s="180" t="s">
        <v>4278</v>
      </c>
      <c r="E1960" s="136" t="s">
        <v>4279</v>
      </c>
      <c r="F1960" s="136" t="s">
        <v>4280</v>
      </c>
      <c r="G1960" s="180" t="s">
        <v>4281</v>
      </c>
      <c r="H1960" s="194">
        <v>5000</v>
      </c>
      <c r="I1960" s="140"/>
      <c r="J1960" s="140"/>
      <c r="K1960" s="140"/>
      <c r="L1960" s="136" t="s">
        <v>4282</v>
      </c>
      <c r="M1960" s="140"/>
    </row>
    <row r="1961" spans="1:13" s="142" customFormat="1" ht="38.25">
      <c r="A1961" s="197">
        <v>25</v>
      </c>
      <c r="B1961" s="140"/>
      <c r="C1961" s="180" t="s">
        <v>4283</v>
      </c>
      <c r="D1961" s="180" t="s">
        <v>4278</v>
      </c>
      <c r="E1961" s="136" t="s">
        <v>4284</v>
      </c>
      <c r="F1961" s="136" t="s">
        <v>4285</v>
      </c>
      <c r="G1961" s="180" t="s">
        <v>4281</v>
      </c>
      <c r="H1961" s="194">
        <v>3000</v>
      </c>
      <c r="I1961" s="140"/>
      <c r="J1961" s="140"/>
      <c r="K1961" s="140"/>
      <c r="L1961" s="187" t="s">
        <v>4286</v>
      </c>
      <c r="M1961" s="140"/>
    </row>
    <row r="1962" spans="1:13" s="142" customFormat="1" ht="25.5">
      <c r="A1962" s="197">
        <v>26</v>
      </c>
      <c r="B1962" s="140"/>
      <c r="C1962" s="180" t="s">
        <v>4287</v>
      </c>
      <c r="D1962" s="180" t="s">
        <v>4288</v>
      </c>
      <c r="E1962" s="136" t="s">
        <v>4289</v>
      </c>
      <c r="F1962" s="136" t="s">
        <v>4290</v>
      </c>
      <c r="G1962" s="180" t="s">
        <v>4281</v>
      </c>
      <c r="H1962" s="194">
        <v>4800</v>
      </c>
      <c r="I1962" s="140"/>
      <c r="J1962" s="140"/>
      <c r="K1962" s="140"/>
      <c r="L1962" s="187" t="s">
        <v>4291</v>
      </c>
      <c r="M1962" s="140"/>
    </row>
    <row r="1963" spans="1:13" s="142" customFormat="1" ht="51">
      <c r="A1963" s="197">
        <v>27</v>
      </c>
      <c r="B1963" s="140"/>
      <c r="C1963" s="210" t="s">
        <v>4292</v>
      </c>
      <c r="D1963" s="210" t="s">
        <v>4293</v>
      </c>
      <c r="E1963" s="187" t="s">
        <v>4294</v>
      </c>
      <c r="F1963" s="187" t="s">
        <v>4295</v>
      </c>
      <c r="G1963" s="210" t="s">
        <v>4296</v>
      </c>
      <c r="H1963" s="211">
        <v>7500</v>
      </c>
      <c r="I1963" s="140"/>
      <c r="J1963" s="140"/>
      <c r="K1963" s="140"/>
      <c r="L1963" s="187" t="s">
        <v>4297</v>
      </c>
      <c r="M1963" s="140"/>
    </row>
    <row r="1964" spans="1:13" s="142" customFormat="1" ht="51">
      <c r="A1964" s="197">
        <v>28</v>
      </c>
      <c r="B1964" s="140"/>
      <c r="C1964" s="210" t="s">
        <v>4298</v>
      </c>
      <c r="D1964" s="210" t="s">
        <v>4293</v>
      </c>
      <c r="E1964" s="187" t="s">
        <v>4299</v>
      </c>
      <c r="F1964" s="187" t="s">
        <v>4300</v>
      </c>
      <c r="G1964" s="210" t="s">
        <v>1934</v>
      </c>
      <c r="H1964" s="211">
        <v>10000</v>
      </c>
      <c r="I1964" s="140"/>
      <c r="J1964" s="140"/>
      <c r="K1964" s="140"/>
      <c r="L1964" s="187" t="s">
        <v>4301</v>
      </c>
      <c r="M1964" s="140"/>
    </row>
    <row r="1965" spans="1:13" s="142" customFormat="1" ht="51">
      <c r="A1965" s="197">
        <v>29</v>
      </c>
      <c r="B1965" s="140"/>
      <c r="C1965" s="210" t="s">
        <v>4302</v>
      </c>
      <c r="D1965" s="210" t="s">
        <v>4293</v>
      </c>
      <c r="E1965" s="187" t="s">
        <v>4299</v>
      </c>
      <c r="F1965" s="187" t="s">
        <v>4303</v>
      </c>
      <c r="G1965" s="210" t="s">
        <v>4304</v>
      </c>
      <c r="H1965" s="211">
        <v>7000</v>
      </c>
      <c r="I1965" s="140"/>
      <c r="J1965" s="140"/>
      <c r="K1965" s="140"/>
      <c r="L1965" s="187" t="s">
        <v>4305</v>
      </c>
      <c r="M1965" s="140"/>
    </row>
    <row r="1966" spans="1:13" s="142" customFormat="1" ht="51">
      <c r="A1966" s="197">
        <v>30</v>
      </c>
      <c r="B1966" s="140"/>
      <c r="C1966" s="210" t="s">
        <v>4306</v>
      </c>
      <c r="D1966" s="210" t="s">
        <v>4293</v>
      </c>
      <c r="E1966" s="187" t="s">
        <v>4299</v>
      </c>
      <c r="F1966" s="187" t="s">
        <v>4307</v>
      </c>
      <c r="G1966" s="210" t="s">
        <v>1934</v>
      </c>
      <c r="H1966" s="211">
        <v>3000</v>
      </c>
      <c r="I1966" s="140"/>
      <c r="J1966" s="140"/>
      <c r="K1966" s="140"/>
      <c r="L1966" s="187" t="s">
        <v>4308</v>
      </c>
      <c r="M1966" s="140"/>
    </row>
    <row r="1967" spans="1:13" s="142" customFormat="1" ht="51">
      <c r="A1967" s="197">
        <v>31</v>
      </c>
      <c r="B1967" s="140"/>
      <c r="C1967" s="210" t="s">
        <v>4309</v>
      </c>
      <c r="D1967" s="210" t="s">
        <v>4293</v>
      </c>
      <c r="E1967" s="187" t="s">
        <v>4299</v>
      </c>
      <c r="F1967" s="187" t="s">
        <v>4310</v>
      </c>
      <c r="G1967" s="210" t="s">
        <v>1934</v>
      </c>
      <c r="H1967" s="211">
        <v>5000</v>
      </c>
      <c r="I1967" s="140"/>
      <c r="J1967" s="140"/>
      <c r="K1967" s="140"/>
      <c r="L1967" s="187" t="s">
        <v>4311</v>
      </c>
      <c r="M1967" s="140"/>
    </row>
    <row r="1968" spans="1:13" s="142" customFormat="1" ht="51">
      <c r="A1968" s="197">
        <v>32</v>
      </c>
      <c r="B1968" s="140"/>
      <c r="C1968" s="210" t="s">
        <v>4312</v>
      </c>
      <c r="D1968" s="210" t="s">
        <v>4293</v>
      </c>
      <c r="E1968" s="187" t="s">
        <v>4299</v>
      </c>
      <c r="F1968" s="187" t="s">
        <v>4313</v>
      </c>
      <c r="G1968" s="210" t="s">
        <v>1934</v>
      </c>
      <c r="H1968" s="211">
        <v>3000</v>
      </c>
      <c r="I1968" s="140"/>
      <c r="J1968" s="140"/>
      <c r="K1968" s="140"/>
      <c r="L1968" s="187" t="s">
        <v>4314</v>
      </c>
      <c r="M1968" s="140"/>
    </row>
    <row r="1969" spans="1:13" s="142" customFormat="1" ht="51">
      <c r="A1969" s="197">
        <v>33</v>
      </c>
      <c r="B1969" s="140"/>
      <c r="C1969" s="210" t="s">
        <v>2314</v>
      </c>
      <c r="D1969" s="210" t="s">
        <v>4293</v>
      </c>
      <c r="E1969" s="187" t="s">
        <v>4299</v>
      </c>
      <c r="F1969" s="187" t="s">
        <v>4315</v>
      </c>
      <c r="G1969" s="210" t="s">
        <v>1934</v>
      </c>
      <c r="H1969" s="211">
        <v>7000</v>
      </c>
      <c r="I1969" s="140"/>
      <c r="J1969" s="140"/>
      <c r="K1969" s="140"/>
      <c r="L1969" s="212" t="s">
        <v>4316</v>
      </c>
      <c r="M1969" s="140"/>
    </row>
    <row r="1970" spans="1:13" s="142" customFormat="1" ht="51">
      <c r="A1970" s="197">
        <v>34</v>
      </c>
      <c r="B1970" s="140"/>
      <c r="C1970" s="210" t="s">
        <v>4317</v>
      </c>
      <c r="D1970" s="210" t="s">
        <v>4293</v>
      </c>
      <c r="E1970" s="187" t="s">
        <v>4299</v>
      </c>
      <c r="F1970" s="187" t="s">
        <v>4318</v>
      </c>
      <c r="G1970" s="210" t="s">
        <v>1934</v>
      </c>
      <c r="H1970" s="211">
        <v>2500</v>
      </c>
      <c r="I1970" s="140"/>
      <c r="J1970" s="140"/>
      <c r="K1970" s="140"/>
      <c r="L1970" s="213"/>
      <c r="M1970" s="140"/>
    </row>
    <row r="1971" spans="1:13" s="142" customFormat="1" ht="12.75">
      <c r="A1971" s="204">
        <v>35</v>
      </c>
      <c r="B1971" s="140"/>
      <c r="C1971" s="188" t="s">
        <v>4319</v>
      </c>
      <c r="D1971" s="214" t="s">
        <v>4320</v>
      </c>
      <c r="E1971" s="228" t="s">
        <v>4321</v>
      </c>
      <c r="F1971" s="215" t="s">
        <v>4322</v>
      </c>
      <c r="G1971" s="189" t="s">
        <v>1934</v>
      </c>
      <c r="H1971" s="189">
        <v>4000</v>
      </c>
      <c r="I1971" s="140"/>
      <c r="J1971" s="140"/>
      <c r="K1971" s="140"/>
      <c r="L1971" s="213"/>
      <c r="M1971" s="140"/>
    </row>
    <row r="1972" spans="1:13" s="142" customFormat="1" ht="12.75">
      <c r="A1972" s="216"/>
      <c r="B1972" s="140"/>
      <c r="C1972" s="188" t="s">
        <v>4323</v>
      </c>
      <c r="D1972" s="217"/>
      <c r="E1972" s="229"/>
      <c r="F1972" s="218"/>
      <c r="G1972" s="189" t="s">
        <v>4324</v>
      </c>
      <c r="H1972" s="189">
        <v>3200</v>
      </c>
      <c r="I1972" s="140"/>
      <c r="J1972" s="140"/>
      <c r="K1972" s="140"/>
      <c r="L1972" s="219"/>
      <c r="M1972" s="140"/>
    </row>
    <row r="1973" spans="1:13" s="142" customFormat="1" ht="12.75">
      <c r="A1973" s="216"/>
      <c r="B1973" s="140"/>
      <c r="C1973" s="188" t="s">
        <v>4325</v>
      </c>
      <c r="D1973" s="217"/>
      <c r="E1973" s="229"/>
      <c r="F1973" s="218"/>
      <c r="G1973" s="189" t="s">
        <v>4222</v>
      </c>
      <c r="H1973" s="189">
        <v>2900</v>
      </c>
      <c r="I1973" s="140"/>
      <c r="J1973" s="140"/>
      <c r="K1973" s="140"/>
      <c r="L1973" s="190" t="s">
        <v>4326</v>
      </c>
      <c r="M1973" s="140"/>
    </row>
    <row r="1974" spans="1:13" s="142" customFormat="1" ht="12.75" customHeight="1">
      <c r="A1974" s="207"/>
      <c r="B1974" s="140"/>
      <c r="C1974" s="188" t="s">
        <v>4327</v>
      </c>
      <c r="D1974" s="220"/>
      <c r="E1974" s="230"/>
      <c r="F1974" s="221"/>
      <c r="G1974" s="189" t="s">
        <v>4304</v>
      </c>
      <c r="H1974" s="189">
        <v>2000</v>
      </c>
      <c r="I1974" s="140"/>
      <c r="J1974" s="140"/>
      <c r="K1974" s="140"/>
      <c r="L1974" s="136" t="s">
        <v>4328</v>
      </c>
      <c r="M1974" s="140"/>
    </row>
    <row r="1975" spans="1:13" s="142" customFormat="1" ht="38.25">
      <c r="A1975" s="197">
        <v>36</v>
      </c>
      <c r="B1975" s="140"/>
      <c r="C1975" s="180" t="s">
        <v>4329</v>
      </c>
      <c r="D1975" s="180" t="s">
        <v>4278</v>
      </c>
      <c r="E1975" s="187" t="s">
        <v>4330</v>
      </c>
      <c r="F1975" s="136" t="s">
        <v>4331</v>
      </c>
      <c r="G1975" s="180" t="s">
        <v>4332</v>
      </c>
      <c r="H1975" s="194">
        <v>3200</v>
      </c>
      <c r="I1975" s="140"/>
      <c r="J1975" s="140"/>
      <c r="K1975" s="140"/>
      <c r="L1975" s="136" t="s">
        <v>4333</v>
      </c>
      <c r="M1975" s="140"/>
    </row>
    <row r="1976" spans="1:13" s="142" customFormat="1" ht="38.25">
      <c r="A1976" s="197">
        <v>37</v>
      </c>
      <c r="B1976" s="140"/>
      <c r="C1976" s="180" t="s">
        <v>4334</v>
      </c>
      <c r="D1976" s="180" t="s">
        <v>4335</v>
      </c>
      <c r="E1976" s="187" t="s">
        <v>4336</v>
      </c>
      <c r="F1976" s="136" t="s">
        <v>4337</v>
      </c>
      <c r="G1976" s="180" t="s">
        <v>977</v>
      </c>
      <c r="H1976" s="194">
        <v>5000</v>
      </c>
      <c r="I1976" s="140"/>
      <c r="J1976" s="140"/>
      <c r="K1976" s="140"/>
      <c r="L1976" s="136" t="s">
        <v>4338</v>
      </c>
      <c r="M1976" s="140"/>
    </row>
    <row r="1977" spans="1:13" s="142" customFormat="1" ht="38.25">
      <c r="A1977" s="197">
        <v>38</v>
      </c>
      <c r="B1977" s="140"/>
      <c r="C1977" s="180" t="s">
        <v>4339</v>
      </c>
      <c r="D1977" s="180" t="s">
        <v>4254</v>
      </c>
      <c r="E1977" s="187" t="s">
        <v>4340</v>
      </c>
      <c r="F1977" s="136" t="s">
        <v>4341</v>
      </c>
      <c r="G1977" s="180" t="s">
        <v>977</v>
      </c>
      <c r="H1977" s="194">
        <v>5000</v>
      </c>
      <c r="I1977" s="140"/>
      <c r="J1977" s="140"/>
      <c r="K1977" s="140"/>
      <c r="L1977" s="136" t="s">
        <v>4342</v>
      </c>
      <c r="M1977" s="140"/>
    </row>
    <row r="1978" spans="1:13" s="142" customFormat="1" ht="38.25">
      <c r="A1978" s="197">
        <v>39</v>
      </c>
      <c r="B1978" s="140"/>
      <c r="C1978" s="180" t="s">
        <v>4343</v>
      </c>
      <c r="D1978" s="180" t="s">
        <v>4254</v>
      </c>
      <c r="E1978" s="187" t="s">
        <v>4344</v>
      </c>
      <c r="F1978" s="136" t="s">
        <v>4345</v>
      </c>
      <c r="G1978" s="180" t="s">
        <v>1159</v>
      </c>
      <c r="H1978" s="194">
        <v>6200</v>
      </c>
      <c r="I1978" s="140"/>
      <c r="J1978" s="140"/>
      <c r="K1978" s="140"/>
      <c r="L1978" s="136" t="s">
        <v>4346</v>
      </c>
      <c r="M1978" s="140"/>
    </row>
    <row r="1979" spans="1:13" s="142" customFormat="1" ht="38.25">
      <c r="A1979" s="197">
        <v>40</v>
      </c>
      <c r="B1979" s="140"/>
      <c r="C1979" s="180" t="s">
        <v>4347</v>
      </c>
      <c r="D1979" s="180" t="s">
        <v>4348</v>
      </c>
      <c r="E1979" s="187" t="s">
        <v>4349</v>
      </c>
      <c r="F1979" s="136" t="s">
        <v>4350</v>
      </c>
      <c r="G1979" s="180" t="s">
        <v>4332</v>
      </c>
      <c r="H1979" s="194">
        <v>15100</v>
      </c>
      <c r="I1979" s="140"/>
      <c r="J1979" s="140"/>
      <c r="K1979" s="140"/>
      <c r="L1979" s="136" t="s">
        <v>4351</v>
      </c>
      <c r="M1979" s="140"/>
    </row>
    <row r="1980" spans="1:13" s="142" customFormat="1" ht="51">
      <c r="A1980" s="197">
        <v>41</v>
      </c>
      <c r="B1980" s="140"/>
      <c r="C1980" s="180" t="s">
        <v>4352</v>
      </c>
      <c r="D1980" s="180" t="s">
        <v>4353</v>
      </c>
      <c r="E1980" s="187" t="s">
        <v>4354</v>
      </c>
      <c r="F1980" s="136" t="s">
        <v>4355</v>
      </c>
      <c r="G1980" s="180" t="s">
        <v>4222</v>
      </c>
      <c r="H1980" s="194">
        <v>5200</v>
      </c>
      <c r="I1980" s="140"/>
      <c r="J1980" s="140"/>
      <c r="K1980" s="140"/>
      <c r="L1980" s="136" t="s">
        <v>4356</v>
      </c>
      <c r="M1980" s="140"/>
    </row>
    <row r="1981" spans="1:13" s="142" customFormat="1" ht="51">
      <c r="A1981" s="197">
        <v>42</v>
      </c>
      <c r="B1981" s="140"/>
      <c r="C1981" s="180" t="s">
        <v>4357</v>
      </c>
      <c r="D1981" s="180" t="s">
        <v>4358</v>
      </c>
      <c r="E1981" s="187" t="s">
        <v>4354</v>
      </c>
      <c r="F1981" s="136" t="s">
        <v>4359</v>
      </c>
      <c r="G1981" s="180" t="s">
        <v>4360</v>
      </c>
      <c r="H1981" s="194">
        <v>3200</v>
      </c>
      <c r="I1981" s="140"/>
      <c r="J1981" s="140"/>
      <c r="K1981" s="140"/>
      <c r="L1981" s="136" t="s">
        <v>4361</v>
      </c>
      <c r="M1981" s="140"/>
    </row>
    <row r="1982" spans="1:13" s="142" customFormat="1" ht="51">
      <c r="A1982" s="197">
        <v>43</v>
      </c>
      <c r="B1982" s="140"/>
      <c r="C1982" s="180" t="s">
        <v>4362</v>
      </c>
      <c r="D1982" s="180" t="s">
        <v>4363</v>
      </c>
      <c r="E1982" s="187" t="s">
        <v>4364</v>
      </c>
      <c r="F1982" s="136" t="s">
        <v>4365</v>
      </c>
      <c r="G1982" s="180" t="s">
        <v>1444</v>
      </c>
      <c r="H1982" s="194">
        <v>200</v>
      </c>
      <c r="I1982" s="140"/>
      <c r="J1982" s="140"/>
      <c r="K1982" s="140"/>
      <c r="L1982" s="136" t="s">
        <v>4366</v>
      </c>
      <c r="M1982" s="140"/>
    </row>
    <row r="1983" spans="1:13" s="142" customFormat="1" ht="51">
      <c r="A1983" s="197">
        <v>44</v>
      </c>
      <c r="B1983" s="140"/>
      <c r="C1983" s="180" t="s">
        <v>4367</v>
      </c>
      <c r="D1983" s="180" t="s">
        <v>4368</v>
      </c>
      <c r="E1983" s="187" t="s">
        <v>4369</v>
      </c>
      <c r="F1983" s="136" t="s">
        <v>4370</v>
      </c>
      <c r="G1983" s="180" t="s">
        <v>3687</v>
      </c>
      <c r="H1983" s="194">
        <v>13000</v>
      </c>
      <c r="I1983" s="140"/>
      <c r="J1983" s="140"/>
      <c r="K1983" s="140"/>
      <c r="L1983" s="136" t="s">
        <v>4366</v>
      </c>
      <c r="M1983" s="140"/>
    </row>
    <row r="1984" spans="1:13" s="142" customFormat="1" ht="51">
      <c r="A1984" s="197">
        <v>45</v>
      </c>
      <c r="B1984" s="140"/>
      <c r="C1984" s="180" t="s">
        <v>4371</v>
      </c>
      <c r="D1984" s="180" t="s">
        <v>4372</v>
      </c>
      <c r="E1984" s="187" t="s">
        <v>4373</v>
      </c>
      <c r="F1984" s="136" t="s">
        <v>4374</v>
      </c>
      <c r="G1984" s="180" t="s">
        <v>321</v>
      </c>
      <c r="H1984" s="194">
        <f>26500-5500</f>
        <v>21000</v>
      </c>
      <c r="I1984" s="140"/>
      <c r="J1984" s="140"/>
      <c r="K1984" s="140"/>
      <c r="L1984" s="136" t="s">
        <v>4375</v>
      </c>
      <c r="M1984" s="140"/>
    </row>
    <row r="1985" spans="1:13" s="142" customFormat="1" ht="25.5">
      <c r="A1985" s="197">
        <v>46</v>
      </c>
      <c r="B1985" s="140"/>
      <c r="C1985" s="180" t="s">
        <v>4376</v>
      </c>
      <c r="D1985" s="180" t="s">
        <v>4377</v>
      </c>
      <c r="E1985" s="187" t="s">
        <v>4378</v>
      </c>
      <c r="F1985" s="136" t="s">
        <v>4379</v>
      </c>
      <c r="G1985" s="180" t="s">
        <v>321</v>
      </c>
      <c r="H1985" s="194">
        <v>16937</v>
      </c>
      <c r="I1985" s="140"/>
      <c r="J1985" s="140"/>
      <c r="K1985" s="140"/>
      <c r="L1985" s="136" t="s">
        <v>4380</v>
      </c>
      <c r="M1985" s="140"/>
    </row>
    <row r="1986" spans="1:13" s="142" customFormat="1" ht="38.25">
      <c r="A1986" s="197">
        <v>47</v>
      </c>
      <c r="B1986" s="140"/>
      <c r="C1986" s="180" t="s">
        <v>4381</v>
      </c>
      <c r="D1986" s="180" t="s">
        <v>4278</v>
      </c>
      <c r="E1986" s="187" t="s">
        <v>4382</v>
      </c>
      <c r="F1986" s="136" t="s">
        <v>4383</v>
      </c>
      <c r="G1986" s="180" t="s">
        <v>3531</v>
      </c>
      <c r="H1986" s="194">
        <v>200</v>
      </c>
      <c r="I1986" s="140"/>
      <c r="J1986" s="140"/>
      <c r="K1986" s="140"/>
      <c r="L1986" s="136" t="s">
        <v>4384</v>
      </c>
      <c r="M1986" s="140"/>
    </row>
    <row r="1987" spans="1:13" s="142" customFormat="1" ht="51">
      <c r="A1987" s="197">
        <v>48</v>
      </c>
      <c r="B1987" s="140"/>
      <c r="C1987" s="180" t="s">
        <v>4385</v>
      </c>
      <c r="D1987" s="180" t="s">
        <v>4335</v>
      </c>
      <c r="E1987" s="187" t="s">
        <v>4386</v>
      </c>
      <c r="F1987" s="136" t="s">
        <v>4387</v>
      </c>
      <c r="G1987" s="180" t="s">
        <v>3531</v>
      </c>
      <c r="H1987" s="194">
        <v>200</v>
      </c>
      <c r="I1987" s="140"/>
      <c r="J1987" s="140"/>
      <c r="K1987" s="140"/>
      <c r="L1987" s="136" t="s">
        <v>4388</v>
      </c>
      <c r="M1987" s="140"/>
    </row>
    <row r="1988" spans="1:13" s="142" customFormat="1" ht="38.25">
      <c r="A1988" s="197">
        <v>49</v>
      </c>
      <c r="B1988" s="140"/>
      <c r="C1988" s="180" t="s">
        <v>4389</v>
      </c>
      <c r="D1988" s="180" t="s">
        <v>4372</v>
      </c>
      <c r="E1988" s="187" t="s">
        <v>4390</v>
      </c>
      <c r="F1988" s="136" t="s">
        <v>4391</v>
      </c>
      <c r="G1988" s="180" t="s">
        <v>4392</v>
      </c>
      <c r="H1988" s="194">
        <v>11600</v>
      </c>
      <c r="I1988" s="140"/>
      <c r="J1988" s="140"/>
      <c r="K1988" s="140"/>
      <c r="L1988" s="136" t="s">
        <v>4393</v>
      </c>
      <c r="M1988" s="140"/>
    </row>
    <row r="1989" spans="1:13" s="142" customFormat="1" ht="38.25">
      <c r="A1989" s="197">
        <v>50</v>
      </c>
      <c r="B1989" s="140"/>
      <c r="C1989" s="180" t="s">
        <v>4394</v>
      </c>
      <c r="D1989" s="180" t="s">
        <v>4254</v>
      </c>
      <c r="E1989" s="187" t="s">
        <v>4395</v>
      </c>
      <c r="F1989" s="136" t="s">
        <v>4396</v>
      </c>
      <c r="G1989" s="180" t="s">
        <v>4397</v>
      </c>
      <c r="H1989" s="194">
        <v>13195</v>
      </c>
      <c r="I1989" s="140"/>
      <c r="J1989" s="140"/>
      <c r="K1989" s="140"/>
      <c r="L1989" s="136" t="s">
        <v>4398</v>
      </c>
      <c r="M1989" s="140"/>
    </row>
    <row r="1990" spans="1:13" s="142" customFormat="1" ht="16.5" customHeight="1">
      <c r="A1990" s="197">
        <v>51</v>
      </c>
      <c r="B1990" s="140"/>
      <c r="C1990" s="180" t="s">
        <v>4389</v>
      </c>
      <c r="D1990" s="180" t="s">
        <v>4372</v>
      </c>
      <c r="E1990" s="187" t="s">
        <v>4390</v>
      </c>
      <c r="F1990" s="136" t="s">
        <v>4399</v>
      </c>
      <c r="G1990" s="180" t="s">
        <v>321</v>
      </c>
      <c r="H1990" s="194">
        <v>3000</v>
      </c>
      <c r="I1990" s="140"/>
      <c r="J1990" s="140"/>
      <c r="K1990" s="140"/>
      <c r="L1990" s="136" t="s">
        <v>4400</v>
      </c>
      <c r="M1990" s="140"/>
    </row>
    <row r="1991" spans="1:13" s="142" customFormat="1" ht="15" customHeight="1">
      <c r="A1991" s="197">
        <v>52</v>
      </c>
      <c r="B1991" s="140"/>
      <c r="C1991" s="180" t="s">
        <v>4401</v>
      </c>
      <c r="D1991" s="180" t="s">
        <v>4293</v>
      </c>
      <c r="E1991" s="187" t="s">
        <v>4402</v>
      </c>
      <c r="F1991" s="136" t="s">
        <v>4403</v>
      </c>
      <c r="G1991" s="180" t="s">
        <v>4404</v>
      </c>
      <c r="H1991" s="194">
        <v>5200</v>
      </c>
      <c r="I1991" s="140"/>
      <c r="J1991" s="140"/>
      <c r="K1991" s="140"/>
      <c r="L1991" s="136" t="s">
        <v>4405</v>
      </c>
      <c r="M1991" s="140"/>
    </row>
    <row r="1992" spans="1:13" s="142" customFormat="1" ht="15.75" customHeight="1">
      <c r="A1992" s="197">
        <v>53</v>
      </c>
      <c r="B1992" s="140"/>
      <c r="C1992" s="180" t="s">
        <v>4406</v>
      </c>
      <c r="D1992" s="180" t="s">
        <v>4407</v>
      </c>
      <c r="E1992" s="187" t="s">
        <v>4408</v>
      </c>
      <c r="F1992" s="136" t="s">
        <v>4409</v>
      </c>
      <c r="G1992" s="180" t="s">
        <v>4222</v>
      </c>
      <c r="H1992" s="194">
        <v>8200</v>
      </c>
      <c r="I1992" s="140"/>
      <c r="J1992" s="140"/>
      <c r="K1992" s="140"/>
      <c r="L1992" s="136" t="s">
        <v>4410</v>
      </c>
      <c r="M1992" s="140"/>
    </row>
    <row r="1993" spans="1:13" s="142" customFormat="1" ht="51">
      <c r="A1993" s="197">
        <v>54</v>
      </c>
      <c r="B1993" s="140"/>
      <c r="C1993" s="180" t="s">
        <v>4411</v>
      </c>
      <c r="D1993" s="180" t="s">
        <v>4412</v>
      </c>
      <c r="E1993" s="187" t="s">
        <v>4413</v>
      </c>
      <c r="F1993" s="136" t="s">
        <v>4414</v>
      </c>
      <c r="G1993" s="180" t="s">
        <v>4222</v>
      </c>
      <c r="H1993" s="194">
        <v>3200</v>
      </c>
      <c r="I1993" s="140"/>
      <c r="J1993" s="140"/>
      <c r="K1993" s="140"/>
      <c r="L1993" s="136" t="s">
        <v>4415</v>
      </c>
      <c r="M1993" s="140"/>
    </row>
    <row r="1994" spans="1:13" s="142" customFormat="1" ht="51">
      <c r="A1994" s="197">
        <v>55</v>
      </c>
      <c r="B1994" s="140"/>
      <c r="C1994" s="180" t="s">
        <v>4416</v>
      </c>
      <c r="D1994" s="180" t="s">
        <v>4417</v>
      </c>
      <c r="E1994" s="187" t="s">
        <v>4418</v>
      </c>
      <c r="F1994" s="136" t="s">
        <v>4419</v>
      </c>
      <c r="G1994" s="180" t="s">
        <v>4304</v>
      </c>
      <c r="H1994" s="194">
        <v>5000</v>
      </c>
      <c r="I1994" s="140"/>
      <c r="J1994" s="140"/>
      <c r="K1994" s="140"/>
      <c r="L1994" s="136" t="s">
        <v>4420</v>
      </c>
      <c r="M1994" s="140"/>
    </row>
    <row r="1995" spans="1:13" s="142" customFormat="1" ht="51">
      <c r="A1995" s="197">
        <v>56</v>
      </c>
      <c r="B1995" s="140"/>
      <c r="C1995" s="180" t="s">
        <v>4421</v>
      </c>
      <c r="D1995" s="180" t="s">
        <v>4422</v>
      </c>
      <c r="E1995" s="187" t="s">
        <v>4423</v>
      </c>
      <c r="F1995" s="136" t="s">
        <v>4424</v>
      </c>
      <c r="G1995" s="180" t="s">
        <v>4304</v>
      </c>
      <c r="H1995" s="194">
        <v>5000</v>
      </c>
      <c r="I1995" s="140"/>
      <c r="J1995" s="140"/>
      <c r="K1995" s="140"/>
      <c r="L1995" s="136" t="s">
        <v>4425</v>
      </c>
      <c r="M1995" s="140"/>
    </row>
    <row r="1996" spans="1:13" s="142" customFormat="1" ht="51">
      <c r="A1996" s="197">
        <v>57</v>
      </c>
      <c r="B1996" s="140"/>
      <c r="C1996" s="180" t="s">
        <v>4426</v>
      </c>
      <c r="D1996" s="180" t="s">
        <v>4427</v>
      </c>
      <c r="E1996" s="187" t="s">
        <v>4423</v>
      </c>
      <c r="F1996" s="136" t="s">
        <v>4428</v>
      </c>
      <c r="G1996" s="180" t="s">
        <v>4429</v>
      </c>
      <c r="H1996" s="194">
        <v>3200</v>
      </c>
      <c r="I1996" s="140"/>
      <c r="J1996" s="140"/>
      <c r="K1996" s="140"/>
      <c r="L1996" s="136" t="s">
        <v>4430</v>
      </c>
      <c r="M1996" s="140"/>
    </row>
    <row r="1997" spans="1:13" s="142" customFormat="1" ht="38.25">
      <c r="A1997" s="197">
        <v>58</v>
      </c>
      <c r="B1997" s="140"/>
      <c r="C1997" s="180" t="s">
        <v>4431</v>
      </c>
      <c r="D1997" s="180" t="s">
        <v>4432</v>
      </c>
      <c r="E1997" s="187" t="s">
        <v>4433</v>
      </c>
      <c r="F1997" s="136" t="s">
        <v>4434</v>
      </c>
      <c r="G1997" s="180" t="s">
        <v>4435</v>
      </c>
      <c r="H1997" s="194">
        <v>3600</v>
      </c>
      <c r="I1997" s="140"/>
      <c r="J1997" s="140"/>
      <c r="K1997" s="140"/>
      <c r="L1997" s="136" t="s">
        <v>4436</v>
      </c>
      <c r="M1997" s="140"/>
    </row>
    <row r="1998" spans="1:13" s="142" customFormat="1" ht="51">
      <c r="A1998" s="197">
        <v>59</v>
      </c>
      <c r="B1998" s="140"/>
      <c r="C1998" s="180" t="s">
        <v>4437</v>
      </c>
      <c r="D1998" s="180" t="s">
        <v>4438</v>
      </c>
      <c r="E1998" s="187" t="s">
        <v>4439</v>
      </c>
      <c r="F1998" s="136" t="s">
        <v>4440</v>
      </c>
      <c r="G1998" s="180" t="s">
        <v>4435</v>
      </c>
      <c r="H1998" s="194">
        <v>2000</v>
      </c>
      <c r="I1998" s="140"/>
      <c r="J1998" s="140"/>
      <c r="K1998" s="140"/>
      <c r="L1998" s="136" t="s">
        <v>4441</v>
      </c>
      <c r="M1998" s="140"/>
    </row>
    <row r="1999" spans="1:13" s="142" customFormat="1" ht="38.25">
      <c r="A1999" s="197">
        <v>60</v>
      </c>
      <c r="B1999" s="140"/>
      <c r="C1999" s="180" t="s">
        <v>4442</v>
      </c>
      <c r="D1999" s="180" t="s">
        <v>4443</v>
      </c>
      <c r="E1999" s="187" t="s">
        <v>4444</v>
      </c>
      <c r="F1999" s="136" t="s">
        <v>4445</v>
      </c>
      <c r="G1999" s="180" t="s">
        <v>4446</v>
      </c>
      <c r="H1999" s="194">
        <v>24850</v>
      </c>
      <c r="I1999" s="140"/>
      <c r="J1999" s="140"/>
      <c r="K1999" s="140"/>
      <c r="L1999" s="136" t="s">
        <v>4447</v>
      </c>
      <c r="M1999" s="140"/>
    </row>
    <row r="2000" spans="1:13" s="142" customFormat="1" ht="51">
      <c r="A2000" s="197">
        <v>61</v>
      </c>
      <c r="B2000" s="140"/>
      <c r="C2000" s="180" t="s">
        <v>4448</v>
      </c>
      <c r="D2000" s="180" t="s">
        <v>4449</v>
      </c>
      <c r="E2000" s="187" t="s">
        <v>4450</v>
      </c>
      <c r="F2000" s="136" t="s">
        <v>4451</v>
      </c>
      <c r="G2000" s="180" t="s">
        <v>321</v>
      </c>
      <c r="H2000" s="194">
        <f>22000+6015</f>
        <v>28015</v>
      </c>
      <c r="I2000" s="140"/>
      <c r="J2000" s="140"/>
      <c r="K2000" s="140"/>
      <c r="L2000" s="136" t="s">
        <v>4452</v>
      </c>
      <c r="M2000" s="140"/>
    </row>
    <row r="2001" spans="1:13" s="112" customFormat="1" ht="12.75">
      <c r="A2001" s="2"/>
      <c r="B2001" s="111"/>
      <c r="C2001" s="180"/>
      <c r="D2001" s="180"/>
      <c r="E2001" s="191"/>
      <c r="F2001" s="193"/>
      <c r="G2001" s="180"/>
      <c r="H2001" s="194"/>
      <c r="I2001" s="111"/>
      <c r="J2001" s="111"/>
      <c r="K2001" s="111"/>
      <c r="L2001" s="193"/>
      <c r="M2001" s="271"/>
    </row>
    <row r="2002" spans="1:13" s="112" customFormat="1" ht="12.75">
      <c r="A2002" s="53"/>
      <c r="B2002" s="289"/>
      <c r="C2002" s="383"/>
      <c r="D2002" s="383"/>
      <c r="E2002" s="547"/>
      <c r="F2002" s="205"/>
      <c r="G2002" s="383"/>
      <c r="H2002" s="548"/>
      <c r="I2002" s="289"/>
      <c r="J2002" s="289"/>
      <c r="K2002" s="289"/>
      <c r="L2002" s="205"/>
      <c r="M2002" s="305"/>
    </row>
    <row r="2003" spans="1:14" s="3" customFormat="1" ht="45.75">
      <c r="A2003" s="36">
        <v>9</v>
      </c>
      <c r="B2003" s="39" t="s">
        <v>27</v>
      </c>
      <c r="C2003" s="40"/>
      <c r="D2003" s="40"/>
      <c r="E2003" s="40"/>
      <c r="F2003" s="40"/>
      <c r="G2003" s="40"/>
      <c r="H2003" s="68">
        <f>SUM(H2004:H2239)</f>
        <v>14503050.305</v>
      </c>
      <c r="I2003" s="68">
        <f>+SUM(I2004:I2239)</f>
        <v>0</v>
      </c>
      <c r="J2003" s="68">
        <f>+SUM(J2004:J2239)</f>
        <v>0</v>
      </c>
      <c r="K2003" s="40"/>
      <c r="L2003" s="44"/>
      <c r="M2003" s="44"/>
      <c r="N2003" s="59"/>
    </row>
    <row r="2004" spans="1:13" s="384" customFormat="1" ht="48.75" customHeight="1">
      <c r="A2004" s="21">
        <v>1</v>
      </c>
      <c r="B2004" s="21"/>
      <c r="C2004" s="549" t="s">
        <v>7837</v>
      </c>
      <c r="D2004" s="21" t="s">
        <v>7838</v>
      </c>
      <c r="E2004" s="549" t="s">
        <v>7839</v>
      </c>
      <c r="F2004" s="549" t="s">
        <v>7840</v>
      </c>
      <c r="G2004" s="549" t="s">
        <v>7841</v>
      </c>
      <c r="H2004" s="550">
        <v>200</v>
      </c>
      <c r="I2004" s="21">
        <v>0</v>
      </c>
      <c r="J2004" s="390">
        <v>0</v>
      </c>
      <c r="K2004" s="42">
        <v>43445</v>
      </c>
      <c r="L2004" s="118" t="s">
        <v>7842</v>
      </c>
      <c r="M2004" s="551" t="s">
        <v>7843</v>
      </c>
    </row>
    <row r="2005" spans="1:112" s="385" customFormat="1" ht="49.5" customHeight="1">
      <c r="A2005" s="21">
        <v>2</v>
      </c>
      <c r="B2005" s="21"/>
      <c r="C2005" s="549" t="s">
        <v>7844</v>
      </c>
      <c r="D2005" s="21" t="s">
        <v>7845</v>
      </c>
      <c r="E2005" s="549" t="s">
        <v>7846</v>
      </c>
      <c r="F2005" s="549" t="s">
        <v>7847</v>
      </c>
      <c r="G2005" s="549" t="s">
        <v>7841</v>
      </c>
      <c r="H2005" s="550">
        <v>4400</v>
      </c>
      <c r="I2005" s="21">
        <v>0</v>
      </c>
      <c r="J2005" s="390">
        <v>0</v>
      </c>
      <c r="K2005" s="42">
        <v>42499</v>
      </c>
      <c r="L2005" s="4" t="s">
        <v>7848</v>
      </c>
      <c r="M2005" s="551" t="s">
        <v>7849</v>
      </c>
      <c r="N2005" s="384"/>
      <c r="O2005" s="384"/>
      <c r="P2005" s="384"/>
      <c r="Q2005" s="384"/>
      <c r="R2005" s="384"/>
      <c r="S2005" s="384"/>
      <c r="T2005" s="384"/>
      <c r="U2005" s="384"/>
      <c r="V2005" s="384"/>
      <c r="W2005" s="384"/>
      <c r="X2005" s="384"/>
      <c r="Y2005" s="384"/>
      <c r="Z2005" s="384"/>
      <c r="AA2005" s="384"/>
      <c r="AB2005" s="384"/>
      <c r="AC2005" s="384"/>
      <c r="AD2005" s="384"/>
      <c r="AE2005" s="384"/>
      <c r="AF2005" s="384"/>
      <c r="AG2005" s="384"/>
      <c r="AH2005" s="384"/>
      <c r="AI2005" s="384"/>
      <c r="AJ2005" s="384"/>
      <c r="AK2005" s="384"/>
      <c r="AL2005" s="384"/>
      <c r="AM2005" s="384"/>
      <c r="AN2005" s="384"/>
      <c r="AO2005" s="384"/>
      <c r="AP2005" s="384"/>
      <c r="AQ2005" s="384"/>
      <c r="AR2005" s="384"/>
      <c r="AS2005" s="384"/>
      <c r="AT2005" s="384"/>
      <c r="AU2005" s="384"/>
      <c r="AV2005" s="384"/>
      <c r="AW2005" s="384"/>
      <c r="AX2005" s="384"/>
      <c r="AY2005" s="384"/>
      <c r="AZ2005" s="384"/>
      <c r="BA2005" s="384"/>
      <c r="BB2005" s="384"/>
      <c r="BC2005" s="384"/>
      <c r="BD2005" s="384"/>
      <c r="BE2005" s="384"/>
      <c r="BF2005" s="384"/>
      <c r="BG2005" s="384"/>
      <c r="BH2005" s="384"/>
      <c r="BI2005" s="384"/>
      <c r="BJ2005" s="384"/>
      <c r="BK2005" s="384"/>
      <c r="BL2005" s="384"/>
      <c r="BM2005" s="384"/>
      <c r="BN2005" s="384"/>
      <c r="BO2005" s="384"/>
      <c r="BP2005" s="384"/>
      <c r="BQ2005" s="384"/>
      <c r="BR2005" s="384"/>
      <c r="BS2005" s="384"/>
      <c r="BT2005" s="384"/>
      <c r="BU2005" s="384"/>
      <c r="BV2005" s="384"/>
      <c r="BW2005" s="384"/>
      <c r="BX2005" s="384"/>
      <c r="BY2005" s="384"/>
      <c r="BZ2005" s="384"/>
      <c r="CA2005" s="384"/>
      <c r="CB2005" s="384"/>
      <c r="CC2005" s="384"/>
      <c r="CD2005" s="384"/>
      <c r="CE2005" s="384"/>
      <c r="CF2005" s="384"/>
      <c r="CG2005" s="384"/>
      <c r="CH2005" s="384"/>
      <c r="CI2005" s="384"/>
      <c r="CJ2005" s="384"/>
      <c r="CK2005" s="384"/>
      <c r="CL2005" s="384"/>
      <c r="CM2005" s="384"/>
      <c r="CN2005" s="384"/>
      <c r="CO2005" s="384"/>
      <c r="CP2005" s="384"/>
      <c r="CQ2005" s="384"/>
      <c r="CR2005" s="384"/>
      <c r="CS2005" s="384"/>
      <c r="CT2005" s="384"/>
      <c r="CU2005" s="384"/>
      <c r="CV2005" s="384"/>
      <c r="CW2005" s="384"/>
      <c r="CX2005" s="384"/>
      <c r="CY2005" s="384"/>
      <c r="CZ2005" s="384"/>
      <c r="DA2005" s="384"/>
      <c r="DB2005" s="384"/>
      <c r="DC2005" s="384"/>
      <c r="DD2005" s="384"/>
      <c r="DE2005" s="384"/>
      <c r="DF2005" s="384"/>
      <c r="DG2005" s="384"/>
      <c r="DH2005" s="384"/>
    </row>
    <row r="2006" spans="1:112" s="385" customFormat="1" ht="49.5" customHeight="1">
      <c r="A2006" s="21">
        <v>3</v>
      </c>
      <c r="B2006" s="21"/>
      <c r="C2006" s="549" t="s">
        <v>7850</v>
      </c>
      <c r="D2006" s="21" t="s">
        <v>605</v>
      </c>
      <c r="E2006" s="549" t="s">
        <v>7851</v>
      </c>
      <c r="F2006" s="549" t="s">
        <v>7852</v>
      </c>
      <c r="G2006" s="549" t="s">
        <v>7841</v>
      </c>
      <c r="H2006" s="550">
        <v>200</v>
      </c>
      <c r="I2006" s="21">
        <v>0</v>
      </c>
      <c r="J2006" s="21">
        <v>0</v>
      </c>
      <c r="K2006" s="552" t="s">
        <v>2278</v>
      </c>
      <c r="L2006" s="114" t="s">
        <v>7853</v>
      </c>
      <c r="M2006" s="549" t="s">
        <v>7843</v>
      </c>
      <c r="N2006" s="384"/>
      <c r="O2006" s="384"/>
      <c r="P2006" s="384"/>
      <c r="Q2006" s="384"/>
      <c r="R2006" s="384"/>
      <c r="S2006" s="384"/>
      <c r="T2006" s="384"/>
      <c r="U2006" s="384"/>
      <c r="V2006" s="384"/>
      <c r="W2006" s="384"/>
      <c r="X2006" s="384"/>
      <c r="Y2006" s="384"/>
      <c r="Z2006" s="384"/>
      <c r="AA2006" s="384"/>
      <c r="AB2006" s="384"/>
      <c r="AC2006" s="384"/>
      <c r="AD2006" s="384"/>
      <c r="AE2006" s="384"/>
      <c r="AF2006" s="384"/>
      <c r="AG2006" s="384"/>
      <c r="AH2006" s="384"/>
      <c r="AI2006" s="384"/>
      <c r="AJ2006" s="384"/>
      <c r="AK2006" s="384"/>
      <c r="AL2006" s="384"/>
      <c r="AM2006" s="384"/>
      <c r="AN2006" s="384"/>
      <c r="AO2006" s="384"/>
      <c r="AP2006" s="384"/>
      <c r="AQ2006" s="384"/>
      <c r="AR2006" s="384"/>
      <c r="AS2006" s="384"/>
      <c r="AT2006" s="384"/>
      <c r="AU2006" s="384"/>
      <c r="AV2006" s="384"/>
      <c r="AW2006" s="384"/>
      <c r="AX2006" s="384"/>
      <c r="AY2006" s="384"/>
      <c r="AZ2006" s="384"/>
      <c r="BA2006" s="384"/>
      <c r="BB2006" s="384"/>
      <c r="BC2006" s="384"/>
      <c r="BD2006" s="384"/>
      <c r="BE2006" s="384"/>
      <c r="BF2006" s="384"/>
      <c r="BG2006" s="384"/>
      <c r="BH2006" s="384"/>
      <c r="BI2006" s="384"/>
      <c r="BJ2006" s="384"/>
      <c r="BK2006" s="384"/>
      <c r="BL2006" s="384"/>
      <c r="BM2006" s="384"/>
      <c r="BN2006" s="384"/>
      <c r="BO2006" s="384"/>
      <c r="BP2006" s="384"/>
      <c r="BQ2006" s="384"/>
      <c r="BR2006" s="384"/>
      <c r="BS2006" s="384"/>
      <c r="BT2006" s="384"/>
      <c r="BU2006" s="384"/>
      <c r="BV2006" s="384"/>
      <c r="BW2006" s="384"/>
      <c r="BX2006" s="384"/>
      <c r="BY2006" s="384"/>
      <c r="BZ2006" s="384"/>
      <c r="CA2006" s="384"/>
      <c r="CB2006" s="384"/>
      <c r="CC2006" s="384"/>
      <c r="CD2006" s="384"/>
      <c r="CE2006" s="384"/>
      <c r="CF2006" s="384"/>
      <c r="CG2006" s="384"/>
      <c r="CH2006" s="384"/>
      <c r="CI2006" s="384"/>
      <c r="CJ2006" s="384"/>
      <c r="CK2006" s="384"/>
      <c r="CL2006" s="384"/>
      <c r="CM2006" s="384"/>
      <c r="CN2006" s="384"/>
      <c r="CO2006" s="384"/>
      <c r="CP2006" s="384"/>
      <c r="CQ2006" s="384"/>
      <c r="CR2006" s="384"/>
      <c r="CS2006" s="384"/>
      <c r="CT2006" s="384"/>
      <c r="CU2006" s="384"/>
      <c r="CV2006" s="384"/>
      <c r="CW2006" s="384"/>
      <c r="CX2006" s="384"/>
      <c r="CY2006" s="384"/>
      <c r="CZ2006" s="384"/>
      <c r="DA2006" s="384"/>
      <c r="DB2006" s="384"/>
      <c r="DC2006" s="384"/>
      <c r="DD2006" s="384"/>
      <c r="DE2006" s="384"/>
      <c r="DF2006" s="384"/>
      <c r="DG2006" s="384"/>
      <c r="DH2006" s="384"/>
    </row>
    <row r="2007" spans="1:112" s="385" customFormat="1" ht="49.5" customHeight="1">
      <c r="A2007" s="21">
        <v>4</v>
      </c>
      <c r="B2007" s="21"/>
      <c r="C2007" s="549" t="s">
        <v>7854</v>
      </c>
      <c r="D2007" s="21" t="s">
        <v>7838</v>
      </c>
      <c r="E2007" s="549" t="s">
        <v>7855</v>
      </c>
      <c r="F2007" s="549" t="s">
        <v>1433</v>
      </c>
      <c r="G2007" s="549" t="s">
        <v>7841</v>
      </c>
      <c r="H2007" s="550">
        <v>10000</v>
      </c>
      <c r="I2007" s="21">
        <v>0</v>
      </c>
      <c r="J2007" s="21">
        <v>0</v>
      </c>
      <c r="K2007" s="42">
        <v>43445</v>
      </c>
      <c r="L2007" s="118" t="s">
        <v>7856</v>
      </c>
      <c r="M2007" s="549" t="s">
        <v>7843</v>
      </c>
      <c r="N2007" s="384"/>
      <c r="O2007" s="384"/>
      <c r="P2007" s="384"/>
      <c r="Q2007" s="384"/>
      <c r="R2007" s="384"/>
      <c r="S2007" s="384"/>
      <c r="T2007" s="384"/>
      <c r="U2007" s="384"/>
      <c r="V2007" s="384"/>
      <c r="W2007" s="384"/>
      <c r="X2007" s="384"/>
      <c r="Y2007" s="384"/>
      <c r="Z2007" s="384"/>
      <c r="AA2007" s="384"/>
      <c r="AB2007" s="384"/>
      <c r="AC2007" s="384"/>
      <c r="AD2007" s="384"/>
      <c r="AE2007" s="384"/>
      <c r="AF2007" s="384"/>
      <c r="AG2007" s="384"/>
      <c r="AH2007" s="384"/>
      <c r="AI2007" s="384"/>
      <c r="AJ2007" s="384"/>
      <c r="AK2007" s="384"/>
      <c r="AL2007" s="384"/>
      <c r="AM2007" s="384"/>
      <c r="AN2007" s="384"/>
      <c r="AO2007" s="384"/>
      <c r="AP2007" s="384"/>
      <c r="AQ2007" s="384"/>
      <c r="AR2007" s="384"/>
      <c r="AS2007" s="384"/>
      <c r="AT2007" s="384"/>
      <c r="AU2007" s="384"/>
      <c r="AV2007" s="384"/>
      <c r="AW2007" s="384"/>
      <c r="AX2007" s="384"/>
      <c r="AY2007" s="384"/>
      <c r="AZ2007" s="384"/>
      <c r="BA2007" s="384"/>
      <c r="BB2007" s="384"/>
      <c r="BC2007" s="384"/>
      <c r="BD2007" s="384"/>
      <c r="BE2007" s="384"/>
      <c r="BF2007" s="384"/>
      <c r="BG2007" s="384"/>
      <c r="BH2007" s="384"/>
      <c r="BI2007" s="384"/>
      <c r="BJ2007" s="384"/>
      <c r="BK2007" s="384"/>
      <c r="BL2007" s="384"/>
      <c r="BM2007" s="384"/>
      <c r="BN2007" s="384"/>
      <c r="BO2007" s="384"/>
      <c r="BP2007" s="384"/>
      <c r="BQ2007" s="384"/>
      <c r="BR2007" s="384"/>
      <c r="BS2007" s="384"/>
      <c r="BT2007" s="384"/>
      <c r="BU2007" s="384"/>
      <c r="BV2007" s="384"/>
      <c r="BW2007" s="384"/>
      <c r="BX2007" s="384"/>
      <c r="BY2007" s="384"/>
      <c r="BZ2007" s="384"/>
      <c r="CA2007" s="384"/>
      <c r="CB2007" s="384"/>
      <c r="CC2007" s="384"/>
      <c r="CD2007" s="384"/>
      <c r="CE2007" s="384"/>
      <c r="CF2007" s="384"/>
      <c r="CG2007" s="384"/>
      <c r="CH2007" s="384"/>
      <c r="CI2007" s="384"/>
      <c r="CJ2007" s="384"/>
      <c r="CK2007" s="384"/>
      <c r="CL2007" s="384"/>
      <c r="CM2007" s="384"/>
      <c r="CN2007" s="384"/>
      <c r="CO2007" s="384"/>
      <c r="CP2007" s="384"/>
      <c r="CQ2007" s="384"/>
      <c r="CR2007" s="384"/>
      <c r="CS2007" s="384"/>
      <c r="CT2007" s="384"/>
      <c r="CU2007" s="384"/>
      <c r="CV2007" s="384"/>
      <c r="CW2007" s="384"/>
      <c r="CX2007" s="384"/>
      <c r="CY2007" s="384"/>
      <c r="CZ2007" s="384"/>
      <c r="DA2007" s="384"/>
      <c r="DB2007" s="384"/>
      <c r="DC2007" s="384"/>
      <c r="DD2007" s="384"/>
      <c r="DE2007" s="384"/>
      <c r="DF2007" s="384"/>
      <c r="DG2007" s="384"/>
      <c r="DH2007" s="384"/>
    </row>
    <row r="2008" spans="1:112" s="385" customFormat="1" ht="49.5" customHeight="1">
      <c r="A2008" s="21">
        <v>5</v>
      </c>
      <c r="B2008" s="21"/>
      <c r="C2008" s="549" t="s">
        <v>7857</v>
      </c>
      <c r="D2008" s="21" t="s">
        <v>7858</v>
      </c>
      <c r="E2008" s="549" t="s">
        <v>7859</v>
      </c>
      <c r="F2008" s="549" t="s">
        <v>7860</v>
      </c>
      <c r="G2008" s="549" t="s">
        <v>7841</v>
      </c>
      <c r="H2008" s="550">
        <v>5150</v>
      </c>
      <c r="I2008" s="21">
        <v>0</v>
      </c>
      <c r="J2008" s="21">
        <v>0</v>
      </c>
      <c r="K2008" s="21" t="s">
        <v>4515</v>
      </c>
      <c r="L2008" s="4" t="s">
        <v>7861</v>
      </c>
      <c r="M2008" s="549" t="s">
        <v>7843</v>
      </c>
      <c r="N2008" s="384"/>
      <c r="O2008" s="384"/>
      <c r="P2008" s="384"/>
      <c r="Q2008" s="384"/>
      <c r="R2008" s="384"/>
      <c r="S2008" s="384"/>
      <c r="T2008" s="384"/>
      <c r="U2008" s="384"/>
      <c r="V2008" s="384"/>
      <c r="W2008" s="384"/>
      <c r="X2008" s="384"/>
      <c r="Y2008" s="384"/>
      <c r="Z2008" s="384"/>
      <c r="AA2008" s="384"/>
      <c r="AB2008" s="384"/>
      <c r="AC2008" s="384"/>
      <c r="AD2008" s="384"/>
      <c r="AE2008" s="384"/>
      <c r="AF2008" s="384"/>
      <c r="AG2008" s="384"/>
      <c r="AH2008" s="384"/>
      <c r="AI2008" s="384"/>
      <c r="AJ2008" s="384"/>
      <c r="AK2008" s="384"/>
      <c r="AL2008" s="384"/>
      <c r="AM2008" s="384"/>
      <c r="AN2008" s="384"/>
      <c r="AO2008" s="384"/>
      <c r="AP2008" s="384"/>
      <c r="AQ2008" s="384"/>
      <c r="AR2008" s="384"/>
      <c r="AS2008" s="384"/>
      <c r="AT2008" s="384"/>
      <c r="AU2008" s="384"/>
      <c r="AV2008" s="384"/>
      <c r="AW2008" s="384"/>
      <c r="AX2008" s="384"/>
      <c r="AY2008" s="384"/>
      <c r="AZ2008" s="384"/>
      <c r="BA2008" s="384"/>
      <c r="BB2008" s="384"/>
      <c r="BC2008" s="384"/>
      <c r="BD2008" s="384"/>
      <c r="BE2008" s="384"/>
      <c r="BF2008" s="384"/>
      <c r="BG2008" s="384"/>
      <c r="BH2008" s="384"/>
      <c r="BI2008" s="384"/>
      <c r="BJ2008" s="384"/>
      <c r="BK2008" s="384"/>
      <c r="BL2008" s="384"/>
      <c r="BM2008" s="384"/>
      <c r="BN2008" s="384"/>
      <c r="BO2008" s="384"/>
      <c r="BP2008" s="384"/>
      <c r="BQ2008" s="384"/>
      <c r="BR2008" s="384"/>
      <c r="BS2008" s="384"/>
      <c r="BT2008" s="384"/>
      <c r="BU2008" s="384"/>
      <c r="BV2008" s="384"/>
      <c r="BW2008" s="384"/>
      <c r="BX2008" s="384"/>
      <c r="BY2008" s="384"/>
      <c r="BZ2008" s="384"/>
      <c r="CA2008" s="384"/>
      <c r="CB2008" s="384"/>
      <c r="CC2008" s="384"/>
      <c r="CD2008" s="384"/>
      <c r="CE2008" s="384"/>
      <c r="CF2008" s="384"/>
      <c r="CG2008" s="384"/>
      <c r="CH2008" s="384"/>
      <c r="CI2008" s="384"/>
      <c r="CJ2008" s="384"/>
      <c r="CK2008" s="384"/>
      <c r="CL2008" s="384"/>
      <c r="CM2008" s="384"/>
      <c r="CN2008" s="384"/>
      <c r="CO2008" s="384"/>
      <c r="CP2008" s="384"/>
      <c r="CQ2008" s="384"/>
      <c r="CR2008" s="384"/>
      <c r="CS2008" s="384"/>
      <c r="CT2008" s="384"/>
      <c r="CU2008" s="384"/>
      <c r="CV2008" s="384"/>
      <c r="CW2008" s="384"/>
      <c r="CX2008" s="384"/>
      <c r="CY2008" s="384"/>
      <c r="CZ2008" s="384"/>
      <c r="DA2008" s="384"/>
      <c r="DB2008" s="384"/>
      <c r="DC2008" s="384"/>
      <c r="DD2008" s="384"/>
      <c r="DE2008" s="384"/>
      <c r="DF2008" s="384"/>
      <c r="DG2008" s="384"/>
      <c r="DH2008" s="384"/>
    </row>
    <row r="2009" spans="1:112" s="385" customFormat="1" ht="49.5" customHeight="1">
      <c r="A2009" s="21">
        <v>6</v>
      </c>
      <c r="B2009" s="21"/>
      <c r="C2009" s="549" t="s">
        <v>7862</v>
      </c>
      <c r="D2009" s="21" t="s">
        <v>7838</v>
      </c>
      <c r="E2009" s="549" t="s">
        <v>7863</v>
      </c>
      <c r="F2009" s="549" t="s">
        <v>7864</v>
      </c>
      <c r="G2009" s="549" t="s">
        <v>7841</v>
      </c>
      <c r="H2009" s="550">
        <v>200</v>
      </c>
      <c r="I2009" s="21">
        <v>0</v>
      </c>
      <c r="J2009" s="21">
        <v>0</v>
      </c>
      <c r="K2009" s="42">
        <v>43445</v>
      </c>
      <c r="L2009" s="118" t="s">
        <v>7865</v>
      </c>
      <c r="M2009" s="549" t="s">
        <v>7843</v>
      </c>
      <c r="N2009" s="384"/>
      <c r="O2009" s="384"/>
      <c r="P2009" s="384"/>
      <c r="Q2009" s="384"/>
      <c r="R2009" s="384"/>
      <c r="S2009" s="384"/>
      <c r="T2009" s="384"/>
      <c r="U2009" s="384"/>
      <c r="V2009" s="384"/>
      <c r="W2009" s="384"/>
      <c r="X2009" s="384"/>
      <c r="Y2009" s="384"/>
      <c r="Z2009" s="384"/>
      <c r="AA2009" s="384"/>
      <c r="AB2009" s="384"/>
      <c r="AC2009" s="384"/>
      <c r="AD2009" s="384"/>
      <c r="AE2009" s="384"/>
      <c r="AF2009" s="384"/>
      <c r="AG2009" s="384"/>
      <c r="AH2009" s="384"/>
      <c r="AI2009" s="384"/>
      <c r="AJ2009" s="384"/>
      <c r="AK2009" s="384"/>
      <c r="AL2009" s="384"/>
      <c r="AM2009" s="384"/>
      <c r="AN2009" s="384"/>
      <c r="AO2009" s="384"/>
      <c r="AP2009" s="384"/>
      <c r="AQ2009" s="384"/>
      <c r="AR2009" s="384"/>
      <c r="AS2009" s="384"/>
      <c r="AT2009" s="384"/>
      <c r="AU2009" s="384"/>
      <c r="AV2009" s="384"/>
      <c r="AW2009" s="384"/>
      <c r="AX2009" s="384"/>
      <c r="AY2009" s="384"/>
      <c r="AZ2009" s="384"/>
      <c r="BA2009" s="384"/>
      <c r="BB2009" s="384"/>
      <c r="BC2009" s="384"/>
      <c r="BD2009" s="384"/>
      <c r="BE2009" s="384"/>
      <c r="BF2009" s="384"/>
      <c r="BG2009" s="384"/>
      <c r="BH2009" s="384"/>
      <c r="BI2009" s="384"/>
      <c r="BJ2009" s="384"/>
      <c r="BK2009" s="384"/>
      <c r="BL2009" s="384"/>
      <c r="BM2009" s="384"/>
      <c r="BN2009" s="384"/>
      <c r="BO2009" s="384"/>
      <c r="BP2009" s="384"/>
      <c r="BQ2009" s="384"/>
      <c r="BR2009" s="384"/>
      <c r="BS2009" s="384"/>
      <c r="BT2009" s="384"/>
      <c r="BU2009" s="384"/>
      <c r="BV2009" s="384"/>
      <c r="BW2009" s="384"/>
      <c r="BX2009" s="384"/>
      <c r="BY2009" s="384"/>
      <c r="BZ2009" s="384"/>
      <c r="CA2009" s="384"/>
      <c r="CB2009" s="384"/>
      <c r="CC2009" s="384"/>
      <c r="CD2009" s="384"/>
      <c r="CE2009" s="384"/>
      <c r="CF2009" s="384"/>
      <c r="CG2009" s="384"/>
      <c r="CH2009" s="384"/>
      <c r="CI2009" s="384"/>
      <c r="CJ2009" s="384"/>
      <c r="CK2009" s="384"/>
      <c r="CL2009" s="384"/>
      <c r="CM2009" s="384"/>
      <c r="CN2009" s="384"/>
      <c r="CO2009" s="384"/>
      <c r="CP2009" s="384"/>
      <c r="CQ2009" s="384"/>
      <c r="CR2009" s="384"/>
      <c r="CS2009" s="384"/>
      <c r="CT2009" s="384"/>
      <c r="CU2009" s="384"/>
      <c r="CV2009" s="384"/>
      <c r="CW2009" s="384"/>
      <c r="CX2009" s="384"/>
      <c r="CY2009" s="384"/>
      <c r="CZ2009" s="384"/>
      <c r="DA2009" s="384"/>
      <c r="DB2009" s="384"/>
      <c r="DC2009" s="384"/>
      <c r="DD2009" s="384"/>
      <c r="DE2009" s="384"/>
      <c r="DF2009" s="384"/>
      <c r="DG2009" s="384"/>
      <c r="DH2009" s="384"/>
    </row>
    <row r="2010" spans="1:112" s="385" customFormat="1" ht="55.5" customHeight="1">
      <c r="A2010" s="21">
        <v>7</v>
      </c>
      <c r="B2010" s="21"/>
      <c r="C2010" s="549" t="s">
        <v>7866</v>
      </c>
      <c r="D2010" s="21" t="s">
        <v>7867</v>
      </c>
      <c r="E2010" s="549" t="s">
        <v>7868</v>
      </c>
      <c r="F2010" s="549" t="s">
        <v>7869</v>
      </c>
      <c r="G2010" s="549" t="s">
        <v>7841</v>
      </c>
      <c r="H2010" s="550">
        <v>2200</v>
      </c>
      <c r="I2010" s="21">
        <v>0</v>
      </c>
      <c r="J2010" s="21">
        <v>0</v>
      </c>
      <c r="K2010" s="42">
        <v>42744</v>
      </c>
      <c r="L2010" s="4" t="s">
        <v>7870</v>
      </c>
      <c r="M2010" s="549" t="s">
        <v>7843</v>
      </c>
      <c r="N2010" s="384"/>
      <c r="O2010" s="384"/>
      <c r="P2010" s="384"/>
      <c r="Q2010" s="384"/>
      <c r="R2010" s="384"/>
      <c r="S2010" s="384"/>
      <c r="T2010" s="384"/>
      <c r="U2010" s="384"/>
      <c r="V2010" s="384"/>
      <c r="W2010" s="384"/>
      <c r="X2010" s="384"/>
      <c r="Y2010" s="384"/>
      <c r="Z2010" s="384"/>
      <c r="AA2010" s="384"/>
      <c r="AB2010" s="384"/>
      <c r="AC2010" s="384"/>
      <c r="AD2010" s="384"/>
      <c r="AE2010" s="384"/>
      <c r="AF2010" s="384"/>
      <c r="AG2010" s="384"/>
      <c r="AH2010" s="384"/>
      <c r="AI2010" s="384"/>
      <c r="AJ2010" s="384"/>
      <c r="AK2010" s="384"/>
      <c r="AL2010" s="384"/>
      <c r="AM2010" s="384"/>
      <c r="AN2010" s="384"/>
      <c r="AO2010" s="384"/>
      <c r="AP2010" s="384"/>
      <c r="AQ2010" s="384"/>
      <c r="AR2010" s="384"/>
      <c r="AS2010" s="384"/>
      <c r="AT2010" s="384"/>
      <c r="AU2010" s="384"/>
      <c r="AV2010" s="384"/>
      <c r="AW2010" s="384"/>
      <c r="AX2010" s="384"/>
      <c r="AY2010" s="384"/>
      <c r="AZ2010" s="384"/>
      <c r="BA2010" s="384"/>
      <c r="BB2010" s="384"/>
      <c r="BC2010" s="384"/>
      <c r="BD2010" s="384"/>
      <c r="BE2010" s="384"/>
      <c r="BF2010" s="384"/>
      <c r="BG2010" s="384"/>
      <c r="BH2010" s="384"/>
      <c r="BI2010" s="384"/>
      <c r="BJ2010" s="384"/>
      <c r="BK2010" s="384"/>
      <c r="BL2010" s="384"/>
      <c r="BM2010" s="384"/>
      <c r="BN2010" s="384"/>
      <c r="BO2010" s="384"/>
      <c r="BP2010" s="384"/>
      <c r="BQ2010" s="384"/>
      <c r="BR2010" s="384"/>
      <c r="BS2010" s="384"/>
      <c r="BT2010" s="384"/>
      <c r="BU2010" s="384"/>
      <c r="BV2010" s="384"/>
      <c r="BW2010" s="384"/>
      <c r="BX2010" s="384"/>
      <c r="BY2010" s="384"/>
      <c r="BZ2010" s="384"/>
      <c r="CA2010" s="384"/>
      <c r="CB2010" s="384"/>
      <c r="CC2010" s="384"/>
      <c r="CD2010" s="384"/>
      <c r="CE2010" s="384"/>
      <c r="CF2010" s="384"/>
      <c r="CG2010" s="384"/>
      <c r="CH2010" s="384"/>
      <c r="CI2010" s="384"/>
      <c r="CJ2010" s="384"/>
      <c r="CK2010" s="384"/>
      <c r="CL2010" s="384"/>
      <c r="CM2010" s="384"/>
      <c r="CN2010" s="384"/>
      <c r="CO2010" s="384"/>
      <c r="CP2010" s="384"/>
      <c r="CQ2010" s="384"/>
      <c r="CR2010" s="384"/>
      <c r="CS2010" s="384"/>
      <c r="CT2010" s="384"/>
      <c r="CU2010" s="384"/>
      <c r="CV2010" s="384"/>
      <c r="CW2010" s="384"/>
      <c r="CX2010" s="384"/>
      <c r="CY2010" s="384"/>
      <c r="CZ2010" s="384"/>
      <c r="DA2010" s="384"/>
      <c r="DB2010" s="384"/>
      <c r="DC2010" s="384"/>
      <c r="DD2010" s="384"/>
      <c r="DE2010" s="384"/>
      <c r="DF2010" s="384"/>
      <c r="DG2010" s="384"/>
      <c r="DH2010" s="384"/>
    </row>
    <row r="2011" spans="1:112" s="385" customFormat="1" ht="49.5" customHeight="1">
      <c r="A2011" s="21">
        <v>8</v>
      </c>
      <c r="B2011" s="21"/>
      <c r="C2011" s="549" t="s">
        <v>7871</v>
      </c>
      <c r="D2011" s="21" t="s">
        <v>7867</v>
      </c>
      <c r="E2011" s="549" t="s">
        <v>7872</v>
      </c>
      <c r="F2011" s="549" t="s">
        <v>7873</v>
      </c>
      <c r="G2011" s="549" t="s">
        <v>7841</v>
      </c>
      <c r="H2011" s="550">
        <v>400</v>
      </c>
      <c r="I2011" s="21">
        <v>0</v>
      </c>
      <c r="J2011" s="21">
        <v>0</v>
      </c>
      <c r="K2011" s="21" t="s">
        <v>7874</v>
      </c>
      <c r="L2011" s="4" t="s">
        <v>7875</v>
      </c>
      <c r="M2011" s="549" t="s">
        <v>7843</v>
      </c>
      <c r="N2011" s="384"/>
      <c r="O2011" s="384"/>
      <c r="P2011" s="384"/>
      <c r="Q2011" s="384"/>
      <c r="R2011" s="384"/>
      <c r="S2011" s="384"/>
      <c r="T2011" s="384"/>
      <c r="U2011" s="384"/>
      <c r="V2011" s="384"/>
      <c r="W2011" s="384"/>
      <c r="X2011" s="384"/>
      <c r="Y2011" s="384"/>
      <c r="Z2011" s="384"/>
      <c r="AA2011" s="384"/>
      <c r="AB2011" s="384"/>
      <c r="AC2011" s="384"/>
      <c r="AD2011" s="384"/>
      <c r="AE2011" s="384"/>
      <c r="AF2011" s="384"/>
      <c r="AG2011" s="384"/>
      <c r="AH2011" s="384"/>
      <c r="AI2011" s="384"/>
      <c r="AJ2011" s="384"/>
      <c r="AK2011" s="384"/>
      <c r="AL2011" s="384"/>
      <c r="AM2011" s="384"/>
      <c r="AN2011" s="384"/>
      <c r="AO2011" s="384"/>
      <c r="AP2011" s="384"/>
      <c r="AQ2011" s="384"/>
      <c r="AR2011" s="384"/>
      <c r="AS2011" s="384"/>
      <c r="AT2011" s="384"/>
      <c r="AU2011" s="384"/>
      <c r="AV2011" s="384"/>
      <c r="AW2011" s="384"/>
      <c r="AX2011" s="384"/>
      <c r="AY2011" s="384"/>
      <c r="AZ2011" s="384"/>
      <c r="BA2011" s="384"/>
      <c r="BB2011" s="384"/>
      <c r="BC2011" s="384"/>
      <c r="BD2011" s="384"/>
      <c r="BE2011" s="384"/>
      <c r="BF2011" s="384"/>
      <c r="BG2011" s="384"/>
      <c r="BH2011" s="384"/>
      <c r="BI2011" s="384"/>
      <c r="BJ2011" s="384"/>
      <c r="BK2011" s="384"/>
      <c r="BL2011" s="384"/>
      <c r="BM2011" s="384"/>
      <c r="BN2011" s="384"/>
      <c r="BO2011" s="384"/>
      <c r="BP2011" s="384"/>
      <c r="BQ2011" s="384"/>
      <c r="BR2011" s="384"/>
      <c r="BS2011" s="384"/>
      <c r="BT2011" s="384"/>
      <c r="BU2011" s="384"/>
      <c r="BV2011" s="384"/>
      <c r="BW2011" s="384"/>
      <c r="BX2011" s="384"/>
      <c r="BY2011" s="384"/>
      <c r="BZ2011" s="384"/>
      <c r="CA2011" s="384"/>
      <c r="CB2011" s="384"/>
      <c r="CC2011" s="384"/>
      <c r="CD2011" s="384"/>
      <c r="CE2011" s="384"/>
      <c r="CF2011" s="384"/>
      <c r="CG2011" s="384"/>
      <c r="CH2011" s="384"/>
      <c r="CI2011" s="384"/>
      <c r="CJ2011" s="384"/>
      <c r="CK2011" s="384"/>
      <c r="CL2011" s="384"/>
      <c r="CM2011" s="384"/>
      <c r="CN2011" s="384"/>
      <c r="CO2011" s="384"/>
      <c r="CP2011" s="384"/>
      <c r="CQ2011" s="384"/>
      <c r="CR2011" s="384"/>
      <c r="CS2011" s="384"/>
      <c r="CT2011" s="384"/>
      <c r="CU2011" s="384"/>
      <c r="CV2011" s="384"/>
      <c r="CW2011" s="384"/>
      <c r="CX2011" s="384"/>
      <c r="CY2011" s="384"/>
      <c r="CZ2011" s="384"/>
      <c r="DA2011" s="384"/>
      <c r="DB2011" s="384"/>
      <c r="DC2011" s="384"/>
      <c r="DD2011" s="384"/>
      <c r="DE2011" s="384"/>
      <c r="DF2011" s="384"/>
      <c r="DG2011" s="384"/>
      <c r="DH2011" s="384"/>
    </row>
    <row r="2012" spans="1:112" ht="49.5" customHeight="1">
      <c r="A2012" s="21">
        <v>9</v>
      </c>
      <c r="B2012" s="21"/>
      <c r="C2012" s="549" t="s">
        <v>7876</v>
      </c>
      <c r="D2012" s="21" t="s">
        <v>7867</v>
      </c>
      <c r="E2012" s="549" t="s">
        <v>7877</v>
      </c>
      <c r="F2012" s="549" t="s">
        <v>7878</v>
      </c>
      <c r="G2012" s="549" t="s">
        <v>7841</v>
      </c>
      <c r="H2012" s="550">
        <v>5050</v>
      </c>
      <c r="I2012" s="21">
        <v>0</v>
      </c>
      <c r="J2012" s="21">
        <v>0</v>
      </c>
      <c r="K2012" s="21" t="s">
        <v>7874</v>
      </c>
      <c r="L2012" s="4" t="s">
        <v>7879</v>
      </c>
      <c r="M2012" s="549" t="s">
        <v>7843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</row>
    <row r="2013" spans="1:112" ht="49.5" customHeight="1">
      <c r="A2013" s="21">
        <v>10</v>
      </c>
      <c r="B2013" s="21"/>
      <c r="C2013" s="549" t="s">
        <v>7880</v>
      </c>
      <c r="D2013" s="21" t="s">
        <v>7867</v>
      </c>
      <c r="E2013" s="549" t="s">
        <v>7881</v>
      </c>
      <c r="F2013" s="549" t="s">
        <v>7882</v>
      </c>
      <c r="G2013" s="549" t="s">
        <v>7841</v>
      </c>
      <c r="H2013" s="550">
        <v>200</v>
      </c>
      <c r="I2013" s="21">
        <v>0</v>
      </c>
      <c r="J2013" s="21">
        <v>0</v>
      </c>
      <c r="K2013" s="42" t="s">
        <v>7883</v>
      </c>
      <c r="L2013" s="4" t="s">
        <v>7884</v>
      </c>
      <c r="M2013" s="549" t="s">
        <v>7843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</row>
    <row r="2014" spans="1:112" ht="49.5" customHeight="1">
      <c r="A2014" s="21">
        <v>11</v>
      </c>
      <c r="B2014" s="21"/>
      <c r="C2014" s="549" t="s">
        <v>7885</v>
      </c>
      <c r="D2014" s="21" t="s">
        <v>7867</v>
      </c>
      <c r="E2014" s="549" t="s">
        <v>7877</v>
      </c>
      <c r="F2014" s="549" t="s">
        <v>7886</v>
      </c>
      <c r="G2014" s="549" t="s">
        <v>7841</v>
      </c>
      <c r="H2014" s="550">
        <v>3200</v>
      </c>
      <c r="I2014" s="21">
        <v>0</v>
      </c>
      <c r="J2014" s="21">
        <v>0</v>
      </c>
      <c r="K2014" s="42">
        <v>42491</v>
      </c>
      <c r="L2014" s="4" t="s">
        <v>7887</v>
      </c>
      <c r="M2014" s="549" t="s">
        <v>7843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</row>
    <row r="2015" spans="1:112" ht="51.75" customHeight="1">
      <c r="A2015" s="21">
        <v>12</v>
      </c>
      <c r="B2015" s="21"/>
      <c r="C2015" s="549" t="s">
        <v>7888</v>
      </c>
      <c r="D2015" s="21" t="s">
        <v>7867</v>
      </c>
      <c r="E2015" s="549" t="s">
        <v>7877</v>
      </c>
      <c r="F2015" s="549" t="s">
        <v>4953</v>
      </c>
      <c r="G2015" s="549" t="s">
        <v>7841</v>
      </c>
      <c r="H2015" s="550">
        <v>10200</v>
      </c>
      <c r="I2015" s="21">
        <v>0</v>
      </c>
      <c r="J2015" s="21">
        <v>0</v>
      </c>
      <c r="K2015" s="42">
        <v>42491</v>
      </c>
      <c r="L2015" s="4" t="s">
        <v>7889</v>
      </c>
      <c r="M2015" s="549" t="s">
        <v>7843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</row>
    <row r="2016" spans="1:112" ht="49.5" customHeight="1">
      <c r="A2016" s="21">
        <v>13</v>
      </c>
      <c r="B2016" s="21"/>
      <c r="C2016" s="549" t="s">
        <v>7890</v>
      </c>
      <c r="D2016" s="21" t="s">
        <v>7867</v>
      </c>
      <c r="E2016" s="549" t="s">
        <v>7891</v>
      </c>
      <c r="F2016" s="549" t="s">
        <v>7892</v>
      </c>
      <c r="G2016" s="549" t="s">
        <v>7841</v>
      </c>
      <c r="H2016" s="550">
        <v>2437</v>
      </c>
      <c r="I2016" s="21">
        <v>0</v>
      </c>
      <c r="J2016" s="21">
        <v>0</v>
      </c>
      <c r="K2016" s="42" t="s">
        <v>7883</v>
      </c>
      <c r="L2016" s="4" t="s">
        <v>7893</v>
      </c>
      <c r="M2016" s="549" t="s">
        <v>7843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</row>
    <row r="2017" spans="1:112" ht="49.5" customHeight="1">
      <c r="A2017" s="21">
        <v>14</v>
      </c>
      <c r="B2017" s="21"/>
      <c r="C2017" s="549" t="s">
        <v>7894</v>
      </c>
      <c r="D2017" s="21" t="s">
        <v>7867</v>
      </c>
      <c r="E2017" s="549" t="s">
        <v>7895</v>
      </c>
      <c r="F2017" s="549" t="s">
        <v>7896</v>
      </c>
      <c r="G2017" s="549" t="s">
        <v>7841</v>
      </c>
      <c r="H2017" s="550">
        <v>200</v>
      </c>
      <c r="I2017" s="21">
        <v>0</v>
      </c>
      <c r="J2017" s="21">
        <v>0</v>
      </c>
      <c r="K2017" s="42">
        <v>42319</v>
      </c>
      <c r="L2017" s="4" t="s">
        <v>7897</v>
      </c>
      <c r="M2017" s="549" t="s">
        <v>7843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</row>
    <row r="2018" spans="1:112" ht="59.25" customHeight="1">
      <c r="A2018" s="21">
        <v>15</v>
      </c>
      <c r="B2018" s="21"/>
      <c r="C2018" s="549" t="s">
        <v>7898</v>
      </c>
      <c r="D2018" s="21" t="s">
        <v>7867</v>
      </c>
      <c r="E2018" s="549" t="s">
        <v>7899</v>
      </c>
      <c r="F2018" s="549" t="s">
        <v>7900</v>
      </c>
      <c r="G2018" s="549" t="s">
        <v>7841</v>
      </c>
      <c r="H2018" s="550">
        <v>195</v>
      </c>
      <c r="I2018" s="21">
        <v>0</v>
      </c>
      <c r="J2018" s="21">
        <v>0</v>
      </c>
      <c r="K2018" s="42" t="s">
        <v>7901</v>
      </c>
      <c r="L2018" s="4" t="s">
        <v>7902</v>
      </c>
      <c r="M2018" s="549" t="s">
        <v>7843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</row>
    <row r="2019" spans="1:112" ht="49.5" customHeight="1">
      <c r="A2019" s="21">
        <v>16</v>
      </c>
      <c r="B2019" s="21"/>
      <c r="C2019" s="549" t="s">
        <v>7903</v>
      </c>
      <c r="D2019" s="21" t="s">
        <v>7867</v>
      </c>
      <c r="E2019" s="549" t="s">
        <v>7904</v>
      </c>
      <c r="F2019" s="549" t="s">
        <v>7905</v>
      </c>
      <c r="G2019" s="549" t="s">
        <v>7841</v>
      </c>
      <c r="H2019" s="550">
        <v>16750</v>
      </c>
      <c r="I2019" s="21">
        <v>0</v>
      </c>
      <c r="J2019" s="21">
        <v>0</v>
      </c>
      <c r="K2019" s="21" t="s">
        <v>7874</v>
      </c>
      <c r="L2019" s="4" t="s">
        <v>7906</v>
      </c>
      <c r="M2019" s="549" t="s">
        <v>7843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</row>
    <row r="2020" spans="1:112" ht="49.5" customHeight="1">
      <c r="A2020" s="21">
        <v>17</v>
      </c>
      <c r="B2020" s="21"/>
      <c r="C2020" s="549" t="s">
        <v>7907</v>
      </c>
      <c r="D2020" s="21" t="s">
        <v>7867</v>
      </c>
      <c r="E2020" s="549" t="s">
        <v>7908</v>
      </c>
      <c r="F2020" s="549" t="s">
        <v>7909</v>
      </c>
      <c r="G2020" s="549" t="s">
        <v>7841</v>
      </c>
      <c r="H2020" s="550">
        <v>4450</v>
      </c>
      <c r="I2020" s="21">
        <v>0</v>
      </c>
      <c r="J2020" s="21">
        <v>0</v>
      </c>
      <c r="K2020" s="42">
        <v>42622</v>
      </c>
      <c r="L2020" s="4" t="s">
        <v>7910</v>
      </c>
      <c r="M2020" s="549" t="s">
        <v>7843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</row>
    <row r="2021" spans="1:112" ht="49.5" customHeight="1">
      <c r="A2021" s="21">
        <v>18</v>
      </c>
      <c r="B2021" s="21"/>
      <c r="C2021" s="549" t="s">
        <v>7911</v>
      </c>
      <c r="D2021" s="21" t="s">
        <v>7867</v>
      </c>
      <c r="E2021" s="549" t="s">
        <v>7912</v>
      </c>
      <c r="F2021" s="549" t="s">
        <v>7913</v>
      </c>
      <c r="G2021" s="549" t="s">
        <v>7841</v>
      </c>
      <c r="H2021" s="550">
        <v>5000</v>
      </c>
      <c r="I2021" s="21">
        <v>0</v>
      </c>
      <c r="J2021" s="21">
        <v>0</v>
      </c>
      <c r="K2021" s="42">
        <v>42491</v>
      </c>
      <c r="L2021" s="4" t="s">
        <v>7914</v>
      </c>
      <c r="M2021" s="549" t="s">
        <v>7843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</row>
    <row r="2022" spans="1:112" ht="49.5" customHeight="1">
      <c r="A2022" s="21">
        <v>19</v>
      </c>
      <c r="B2022" s="21"/>
      <c r="C2022" s="549" t="s">
        <v>7915</v>
      </c>
      <c r="D2022" s="21" t="s">
        <v>7916</v>
      </c>
      <c r="E2022" s="549" t="s">
        <v>7917</v>
      </c>
      <c r="F2022" s="549" t="s">
        <v>7918</v>
      </c>
      <c r="G2022" s="549" t="s">
        <v>7841</v>
      </c>
      <c r="H2022" s="550">
        <v>7108</v>
      </c>
      <c r="I2022" s="21">
        <v>0</v>
      </c>
      <c r="J2022" s="21">
        <v>0</v>
      </c>
      <c r="K2022" s="42" t="s">
        <v>7919</v>
      </c>
      <c r="L2022" s="4" t="s">
        <v>7920</v>
      </c>
      <c r="M2022" s="549" t="s">
        <v>7843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</row>
    <row r="2023" spans="1:112" ht="49.5" customHeight="1">
      <c r="A2023" s="21">
        <v>20</v>
      </c>
      <c r="B2023" s="21"/>
      <c r="C2023" s="549" t="s">
        <v>7921</v>
      </c>
      <c r="D2023" s="21" t="s">
        <v>7922</v>
      </c>
      <c r="E2023" s="549" t="s">
        <v>7923</v>
      </c>
      <c r="F2023" s="549" t="s">
        <v>7924</v>
      </c>
      <c r="G2023" s="549" t="s">
        <v>7925</v>
      </c>
      <c r="H2023" s="550">
        <v>143863</v>
      </c>
      <c r="I2023" s="21">
        <v>0</v>
      </c>
      <c r="J2023" s="21">
        <v>0</v>
      </c>
      <c r="K2023" s="42">
        <v>42713</v>
      </c>
      <c r="L2023" s="4" t="s">
        <v>7926</v>
      </c>
      <c r="M2023" s="549" t="s">
        <v>7843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</row>
    <row r="2024" spans="1:112" ht="49.5" customHeight="1">
      <c r="A2024" s="21">
        <v>21</v>
      </c>
      <c r="B2024" s="21"/>
      <c r="C2024" s="549" t="s">
        <v>7927</v>
      </c>
      <c r="D2024" s="21" t="s">
        <v>7922</v>
      </c>
      <c r="E2024" s="549" t="s">
        <v>7928</v>
      </c>
      <c r="F2024" s="549" t="s">
        <v>7929</v>
      </c>
      <c r="G2024" s="549" t="s">
        <v>7841</v>
      </c>
      <c r="H2024" s="550">
        <v>7193</v>
      </c>
      <c r="I2024" s="21">
        <v>0</v>
      </c>
      <c r="J2024" s="21">
        <v>0</v>
      </c>
      <c r="K2024" s="42">
        <v>42713</v>
      </c>
      <c r="L2024" s="4" t="s">
        <v>7930</v>
      </c>
      <c r="M2024" s="549" t="s">
        <v>7843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</row>
    <row r="2025" spans="1:112" ht="54.75" customHeight="1">
      <c r="A2025" s="21">
        <v>22</v>
      </c>
      <c r="B2025" s="21"/>
      <c r="C2025" s="549" t="s">
        <v>7931</v>
      </c>
      <c r="D2025" s="21" t="s">
        <v>7916</v>
      </c>
      <c r="E2025" s="549" t="s">
        <v>7932</v>
      </c>
      <c r="F2025" s="549" t="s">
        <v>7933</v>
      </c>
      <c r="G2025" s="549" t="s">
        <v>7841</v>
      </c>
      <c r="H2025" s="550">
        <v>200</v>
      </c>
      <c r="I2025" s="21">
        <v>0</v>
      </c>
      <c r="J2025" s="21">
        <v>0</v>
      </c>
      <c r="K2025" s="21" t="s">
        <v>7874</v>
      </c>
      <c r="L2025" s="4" t="s">
        <v>7934</v>
      </c>
      <c r="M2025" s="549" t="s">
        <v>7843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</row>
    <row r="2026" spans="1:112" ht="49.5" customHeight="1">
      <c r="A2026" s="21">
        <v>23</v>
      </c>
      <c r="B2026" s="21"/>
      <c r="C2026" s="549" t="s">
        <v>7935</v>
      </c>
      <c r="D2026" s="21" t="s">
        <v>7916</v>
      </c>
      <c r="E2026" s="549" t="s">
        <v>7936</v>
      </c>
      <c r="F2026" s="549" t="s">
        <v>7937</v>
      </c>
      <c r="G2026" s="549" t="s">
        <v>7841</v>
      </c>
      <c r="H2026" s="550">
        <v>20000</v>
      </c>
      <c r="I2026" s="21">
        <v>0</v>
      </c>
      <c r="J2026" s="21">
        <v>0</v>
      </c>
      <c r="K2026" s="21" t="s">
        <v>7874</v>
      </c>
      <c r="L2026" s="4" t="s">
        <v>7938</v>
      </c>
      <c r="M2026" s="549" t="s">
        <v>7843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</row>
    <row r="2027" spans="1:112" ht="49.5" customHeight="1">
      <c r="A2027" s="21">
        <v>24</v>
      </c>
      <c r="B2027" s="21"/>
      <c r="C2027" s="549" t="s">
        <v>7939</v>
      </c>
      <c r="D2027" s="21" t="s">
        <v>7916</v>
      </c>
      <c r="E2027" s="549" t="s">
        <v>7940</v>
      </c>
      <c r="F2027" s="549" t="s">
        <v>7941</v>
      </c>
      <c r="G2027" s="549" t="s">
        <v>7841</v>
      </c>
      <c r="H2027" s="550">
        <v>200</v>
      </c>
      <c r="I2027" s="21">
        <v>0</v>
      </c>
      <c r="J2027" s="21">
        <v>0</v>
      </c>
      <c r="K2027" s="42" t="s">
        <v>7942</v>
      </c>
      <c r="L2027" s="4" t="s">
        <v>7943</v>
      </c>
      <c r="M2027" s="549" t="s">
        <v>7843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</row>
    <row r="2028" spans="1:112" ht="49.5" customHeight="1">
      <c r="A2028" s="21">
        <v>25</v>
      </c>
      <c r="B2028" s="21"/>
      <c r="C2028" s="549" t="s">
        <v>7944</v>
      </c>
      <c r="D2028" s="21" t="s">
        <v>7867</v>
      </c>
      <c r="E2028" s="549" t="s">
        <v>7945</v>
      </c>
      <c r="F2028" s="549" t="s">
        <v>7946</v>
      </c>
      <c r="G2028" s="549" t="s">
        <v>7841</v>
      </c>
      <c r="H2028" s="550">
        <v>10050</v>
      </c>
      <c r="I2028" s="21">
        <v>0</v>
      </c>
      <c r="J2028" s="21">
        <v>0</v>
      </c>
      <c r="K2028" s="21" t="s">
        <v>7874</v>
      </c>
      <c r="L2028" s="4" t="s">
        <v>7947</v>
      </c>
      <c r="M2028" s="549" t="s">
        <v>7843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</row>
    <row r="2029" spans="1:112" ht="49.5" customHeight="1">
      <c r="A2029" s="21">
        <v>26</v>
      </c>
      <c r="B2029" s="21"/>
      <c r="C2029" s="549" t="s">
        <v>7948</v>
      </c>
      <c r="D2029" s="21" t="s">
        <v>7867</v>
      </c>
      <c r="E2029" s="549" t="s">
        <v>7949</v>
      </c>
      <c r="F2029" s="549" t="s">
        <v>7950</v>
      </c>
      <c r="G2029" s="549" t="s">
        <v>7841</v>
      </c>
      <c r="H2029" s="550">
        <v>6900</v>
      </c>
      <c r="I2029" s="21">
        <v>0</v>
      </c>
      <c r="J2029" s="21">
        <v>0</v>
      </c>
      <c r="K2029" s="42">
        <v>42491</v>
      </c>
      <c r="L2029" s="4" t="s">
        <v>7951</v>
      </c>
      <c r="M2029" s="549" t="s">
        <v>7843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</row>
    <row r="2030" spans="1:112" ht="49.5" customHeight="1">
      <c r="A2030" s="21">
        <v>27</v>
      </c>
      <c r="B2030" s="21"/>
      <c r="C2030" s="549" t="s">
        <v>7952</v>
      </c>
      <c r="D2030" s="21" t="s">
        <v>7916</v>
      </c>
      <c r="E2030" s="549" t="s">
        <v>7953</v>
      </c>
      <c r="F2030" s="549" t="s">
        <v>7954</v>
      </c>
      <c r="G2030" s="549" t="s">
        <v>7841</v>
      </c>
      <c r="H2030" s="550">
        <v>25200</v>
      </c>
      <c r="I2030" s="21">
        <v>0</v>
      </c>
      <c r="J2030" s="21">
        <v>0</v>
      </c>
      <c r="K2030" s="21" t="s">
        <v>5065</v>
      </c>
      <c r="L2030" s="4" t="s">
        <v>7955</v>
      </c>
      <c r="M2030" s="549" t="s">
        <v>7843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</row>
    <row r="2031" spans="1:112" ht="49.5" customHeight="1">
      <c r="A2031" s="21">
        <v>28</v>
      </c>
      <c r="B2031" s="21"/>
      <c r="C2031" s="549" t="s">
        <v>7956</v>
      </c>
      <c r="D2031" s="21" t="s">
        <v>7916</v>
      </c>
      <c r="E2031" s="549" t="s">
        <v>7957</v>
      </c>
      <c r="F2031" s="549" t="s">
        <v>7958</v>
      </c>
      <c r="G2031" s="549" t="s">
        <v>7841</v>
      </c>
      <c r="H2031" s="550">
        <v>5200</v>
      </c>
      <c r="I2031" s="21">
        <v>0</v>
      </c>
      <c r="J2031" s="21">
        <v>0</v>
      </c>
      <c r="K2031" s="21" t="s">
        <v>5065</v>
      </c>
      <c r="L2031" s="4" t="s">
        <v>7959</v>
      </c>
      <c r="M2031" s="549" t="s">
        <v>7843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</row>
    <row r="2032" spans="1:112" ht="49.5" customHeight="1">
      <c r="A2032" s="21">
        <v>29</v>
      </c>
      <c r="B2032" s="21"/>
      <c r="C2032" s="549" t="s">
        <v>7960</v>
      </c>
      <c r="D2032" s="21" t="s">
        <v>7961</v>
      </c>
      <c r="E2032" s="549" t="s">
        <v>7962</v>
      </c>
      <c r="F2032" s="549" t="s">
        <v>7963</v>
      </c>
      <c r="G2032" s="549" t="s">
        <v>7841</v>
      </c>
      <c r="H2032" s="550">
        <v>15075</v>
      </c>
      <c r="I2032" s="21">
        <v>0</v>
      </c>
      <c r="J2032" s="21">
        <v>0</v>
      </c>
      <c r="K2032" s="42" t="s">
        <v>7919</v>
      </c>
      <c r="L2032" s="4" t="s">
        <v>7964</v>
      </c>
      <c r="M2032" s="549" t="s">
        <v>7843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</row>
    <row r="2033" spans="1:112" ht="49.5" customHeight="1">
      <c r="A2033" s="21">
        <v>30</v>
      </c>
      <c r="B2033" s="21"/>
      <c r="C2033" s="549" t="s">
        <v>7965</v>
      </c>
      <c r="D2033" s="21" t="s">
        <v>605</v>
      </c>
      <c r="E2033" s="549" t="s">
        <v>7966</v>
      </c>
      <c r="F2033" s="549" t="s">
        <v>7967</v>
      </c>
      <c r="G2033" s="549" t="s">
        <v>7841</v>
      </c>
      <c r="H2033" s="550">
        <v>200</v>
      </c>
      <c r="I2033" s="21">
        <v>0</v>
      </c>
      <c r="J2033" s="21">
        <v>0</v>
      </c>
      <c r="K2033" s="42" t="s">
        <v>4492</v>
      </c>
      <c r="L2033" s="4" t="s">
        <v>7968</v>
      </c>
      <c r="M2033" s="549" t="s">
        <v>7843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</row>
    <row r="2034" spans="1:112" ht="49.5" customHeight="1">
      <c r="A2034" s="21">
        <v>31</v>
      </c>
      <c r="B2034" s="21"/>
      <c r="C2034" s="549" t="s">
        <v>7965</v>
      </c>
      <c r="D2034" s="21" t="s">
        <v>605</v>
      </c>
      <c r="E2034" s="549" t="s">
        <v>7969</v>
      </c>
      <c r="F2034" s="549" t="s">
        <v>7970</v>
      </c>
      <c r="G2034" s="549" t="s">
        <v>7841</v>
      </c>
      <c r="H2034" s="550">
        <v>200</v>
      </c>
      <c r="I2034" s="21">
        <v>0</v>
      </c>
      <c r="J2034" s="21">
        <v>0</v>
      </c>
      <c r="K2034" s="42" t="s">
        <v>7971</v>
      </c>
      <c r="L2034" s="4" t="s">
        <v>7972</v>
      </c>
      <c r="M2034" s="549" t="s">
        <v>7843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</row>
    <row r="2035" spans="1:112" ht="49.5" customHeight="1">
      <c r="A2035" s="21">
        <v>32</v>
      </c>
      <c r="B2035" s="21"/>
      <c r="C2035" s="549" t="s">
        <v>7973</v>
      </c>
      <c r="D2035" s="21" t="s">
        <v>7922</v>
      </c>
      <c r="E2035" s="549" t="s">
        <v>7974</v>
      </c>
      <c r="F2035" s="549" t="s">
        <v>7975</v>
      </c>
      <c r="G2035" s="549" t="s">
        <v>7976</v>
      </c>
      <c r="H2035" s="550">
        <v>54506.5</v>
      </c>
      <c r="I2035" s="21">
        <v>0</v>
      </c>
      <c r="J2035" s="21">
        <v>0</v>
      </c>
      <c r="K2035" s="21" t="s">
        <v>7977</v>
      </c>
      <c r="L2035" s="4" t="s">
        <v>7978</v>
      </c>
      <c r="M2035" s="549" t="s">
        <v>7979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</row>
    <row r="2036" spans="1:112" ht="72" customHeight="1">
      <c r="A2036" s="21">
        <v>33</v>
      </c>
      <c r="B2036" s="21"/>
      <c r="C2036" s="549" t="s">
        <v>7980</v>
      </c>
      <c r="D2036" s="21" t="s">
        <v>7961</v>
      </c>
      <c r="E2036" s="549" t="s">
        <v>7981</v>
      </c>
      <c r="F2036" s="549" t="s">
        <v>7982</v>
      </c>
      <c r="G2036" s="549" t="s">
        <v>7841</v>
      </c>
      <c r="H2036" s="550">
        <v>11400</v>
      </c>
      <c r="I2036" s="21">
        <v>0</v>
      </c>
      <c r="J2036" s="21">
        <v>0</v>
      </c>
      <c r="K2036" s="21" t="s">
        <v>4515</v>
      </c>
      <c r="L2036" s="4" t="s">
        <v>7983</v>
      </c>
      <c r="M2036" s="549" t="s">
        <v>7843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</row>
    <row r="2037" spans="1:112" ht="77.25" customHeight="1">
      <c r="A2037" s="21">
        <v>34</v>
      </c>
      <c r="B2037" s="21"/>
      <c r="C2037" s="549" t="s">
        <v>7984</v>
      </c>
      <c r="D2037" s="21" t="s">
        <v>7985</v>
      </c>
      <c r="E2037" s="549" t="s">
        <v>7986</v>
      </c>
      <c r="F2037" s="549" t="s">
        <v>7987</v>
      </c>
      <c r="G2037" s="549" t="s">
        <v>7841</v>
      </c>
      <c r="H2037" s="550">
        <v>12714.378</v>
      </c>
      <c r="I2037" s="21">
        <v>0</v>
      </c>
      <c r="J2037" s="21">
        <v>0</v>
      </c>
      <c r="K2037" s="21" t="s">
        <v>7874</v>
      </c>
      <c r="L2037" s="4" t="s">
        <v>7988</v>
      </c>
      <c r="M2037" s="549" t="s">
        <v>7979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</row>
    <row r="2038" spans="1:112" ht="49.5" customHeight="1">
      <c r="A2038" s="21">
        <v>35</v>
      </c>
      <c r="B2038" s="21"/>
      <c r="C2038" s="549" t="s">
        <v>7989</v>
      </c>
      <c r="D2038" s="21" t="s">
        <v>7961</v>
      </c>
      <c r="E2038" s="549" t="s">
        <v>7990</v>
      </c>
      <c r="F2038" s="549" t="s">
        <v>7991</v>
      </c>
      <c r="G2038" s="549" t="s">
        <v>7841</v>
      </c>
      <c r="H2038" s="550">
        <v>21913</v>
      </c>
      <c r="I2038" s="21">
        <v>0</v>
      </c>
      <c r="J2038" s="21">
        <v>0</v>
      </c>
      <c r="K2038" s="42">
        <v>42590</v>
      </c>
      <c r="L2038" s="4" t="s">
        <v>7992</v>
      </c>
      <c r="M2038" s="549" t="s">
        <v>7843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</row>
    <row r="2039" spans="1:112" ht="49.5" customHeight="1">
      <c r="A2039" s="21">
        <v>36</v>
      </c>
      <c r="B2039" s="21"/>
      <c r="C2039" s="549" t="s">
        <v>7993</v>
      </c>
      <c r="D2039" s="21" t="s">
        <v>7985</v>
      </c>
      <c r="E2039" s="549" t="s">
        <v>7994</v>
      </c>
      <c r="F2039" s="549" t="s">
        <v>7937</v>
      </c>
      <c r="G2039" s="549" t="s">
        <v>7841</v>
      </c>
      <c r="H2039" s="550">
        <v>12657</v>
      </c>
      <c r="I2039" s="21">
        <v>0</v>
      </c>
      <c r="J2039" s="21">
        <v>0</v>
      </c>
      <c r="K2039" s="21" t="s">
        <v>7874</v>
      </c>
      <c r="L2039" s="4" t="s">
        <v>7995</v>
      </c>
      <c r="M2039" s="549" t="s">
        <v>7979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</row>
    <row r="2040" spans="1:112" ht="49.5" customHeight="1">
      <c r="A2040" s="21">
        <v>37</v>
      </c>
      <c r="B2040" s="21"/>
      <c r="C2040" s="549" t="s">
        <v>7996</v>
      </c>
      <c r="D2040" s="21" t="s">
        <v>7997</v>
      </c>
      <c r="E2040" s="549" t="s">
        <v>7998</v>
      </c>
      <c r="F2040" s="549" t="s">
        <v>7999</v>
      </c>
      <c r="G2040" s="549" t="s">
        <v>7841</v>
      </c>
      <c r="H2040" s="550">
        <v>8200</v>
      </c>
      <c r="I2040" s="21">
        <v>0</v>
      </c>
      <c r="J2040" s="21">
        <v>0</v>
      </c>
      <c r="K2040" s="21" t="s">
        <v>7874</v>
      </c>
      <c r="L2040" s="4" t="s">
        <v>8000</v>
      </c>
      <c r="M2040" s="549" t="s">
        <v>7979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</row>
    <row r="2041" spans="1:112" ht="49.5" customHeight="1">
      <c r="A2041" s="21">
        <v>38</v>
      </c>
      <c r="B2041" s="21"/>
      <c r="C2041" s="549" t="s">
        <v>8001</v>
      </c>
      <c r="D2041" s="21" t="s">
        <v>7985</v>
      </c>
      <c r="E2041" s="549" t="s">
        <v>8002</v>
      </c>
      <c r="F2041" s="549" t="s">
        <v>8003</v>
      </c>
      <c r="G2041" s="549" t="s">
        <v>7841</v>
      </c>
      <c r="H2041" s="550">
        <v>123125.568</v>
      </c>
      <c r="I2041" s="21">
        <v>0</v>
      </c>
      <c r="J2041" s="21">
        <v>0</v>
      </c>
      <c r="K2041" s="42" t="s">
        <v>8004</v>
      </c>
      <c r="L2041" s="4" t="s">
        <v>8005</v>
      </c>
      <c r="M2041" s="549" t="s">
        <v>7979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</row>
    <row r="2042" spans="1:112" ht="49.5" customHeight="1">
      <c r="A2042" s="21">
        <v>39</v>
      </c>
      <c r="B2042" s="21"/>
      <c r="C2042" s="549" t="s">
        <v>8006</v>
      </c>
      <c r="D2042" s="21" t="s">
        <v>7985</v>
      </c>
      <c r="E2042" s="549" t="s">
        <v>8007</v>
      </c>
      <c r="F2042" s="549" t="s">
        <v>8008</v>
      </c>
      <c r="G2042" s="549" t="s">
        <v>7841</v>
      </c>
      <c r="H2042" s="550">
        <v>200</v>
      </c>
      <c r="I2042" s="21">
        <v>0</v>
      </c>
      <c r="J2042" s="21">
        <v>0</v>
      </c>
      <c r="K2042" s="42">
        <v>43312</v>
      </c>
      <c r="L2042" s="4" t="s">
        <v>8009</v>
      </c>
      <c r="M2042" s="549" t="s">
        <v>7979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</row>
    <row r="2043" spans="1:112" ht="49.5" customHeight="1">
      <c r="A2043" s="21">
        <v>40</v>
      </c>
      <c r="B2043" s="21"/>
      <c r="C2043" s="549" t="s">
        <v>8010</v>
      </c>
      <c r="D2043" s="21" t="s">
        <v>8011</v>
      </c>
      <c r="E2043" s="549" t="s">
        <v>8012</v>
      </c>
      <c r="F2043" s="549" t="s">
        <v>8013</v>
      </c>
      <c r="G2043" s="549" t="s">
        <v>7841</v>
      </c>
      <c r="H2043" s="550">
        <v>6402</v>
      </c>
      <c r="I2043" s="21">
        <v>0</v>
      </c>
      <c r="J2043" s="21">
        <v>0</v>
      </c>
      <c r="K2043" s="42" t="s">
        <v>8014</v>
      </c>
      <c r="L2043" s="4" t="s">
        <v>8015</v>
      </c>
      <c r="M2043" s="549" t="s">
        <v>7979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</row>
    <row r="2044" spans="1:112" ht="49.5" customHeight="1">
      <c r="A2044" s="21">
        <v>41</v>
      </c>
      <c r="B2044" s="21"/>
      <c r="C2044" s="549" t="s">
        <v>8016</v>
      </c>
      <c r="D2044" s="21" t="s">
        <v>8011</v>
      </c>
      <c r="E2044" s="549" t="s">
        <v>8017</v>
      </c>
      <c r="F2044" s="549" t="s">
        <v>8018</v>
      </c>
      <c r="G2044" s="549" t="s">
        <v>7841</v>
      </c>
      <c r="H2044" s="550">
        <v>3200</v>
      </c>
      <c r="I2044" s="21">
        <v>0</v>
      </c>
      <c r="J2044" s="21">
        <v>0</v>
      </c>
      <c r="K2044" s="21" t="s">
        <v>5027</v>
      </c>
      <c r="L2044" s="4" t="s">
        <v>8019</v>
      </c>
      <c r="M2044" s="549" t="s">
        <v>7843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</row>
    <row r="2045" spans="1:112" ht="49.5" customHeight="1">
      <c r="A2045" s="21">
        <v>42</v>
      </c>
      <c r="B2045" s="21"/>
      <c r="C2045" s="549" t="s">
        <v>8020</v>
      </c>
      <c r="D2045" s="21" t="s">
        <v>8011</v>
      </c>
      <c r="E2045" s="549" t="s">
        <v>8021</v>
      </c>
      <c r="F2045" s="549" t="s">
        <v>8022</v>
      </c>
      <c r="G2045" s="549" t="s">
        <v>7841</v>
      </c>
      <c r="H2045" s="550">
        <v>201</v>
      </c>
      <c r="I2045" s="21">
        <v>0</v>
      </c>
      <c r="J2045" s="21">
        <v>0</v>
      </c>
      <c r="K2045" s="21" t="s">
        <v>5446</v>
      </c>
      <c r="L2045" s="4" t="s">
        <v>8023</v>
      </c>
      <c r="M2045" s="549" t="s">
        <v>7979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</row>
    <row r="2046" spans="1:112" ht="49.5" customHeight="1">
      <c r="A2046" s="21">
        <v>43</v>
      </c>
      <c r="B2046" s="21"/>
      <c r="C2046" s="549" t="s">
        <v>8024</v>
      </c>
      <c r="D2046" s="21" t="s">
        <v>7961</v>
      </c>
      <c r="E2046" s="549" t="s">
        <v>8025</v>
      </c>
      <c r="F2046" s="549" t="s">
        <v>8026</v>
      </c>
      <c r="G2046" s="549" t="s">
        <v>7841</v>
      </c>
      <c r="H2046" s="550">
        <v>5700</v>
      </c>
      <c r="I2046" s="21">
        <v>0</v>
      </c>
      <c r="J2046" s="21">
        <v>0</v>
      </c>
      <c r="K2046" s="21" t="s">
        <v>5027</v>
      </c>
      <c r="L2046" s="4" t="s">
        <v>8027</v>
      </c>
      <c r="M2046" s="549" t="s">
        <v>7843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</row>
    <row r="2047" spans="1:112" ht="49.5" customHeight="1">
      <c r="A2047" s="21">
        <v>44</v>
      </c>
      <c r="B2047" s="21"/>
      <c r="C2047" s="549" t="s">
        <v>8028</v>
      </c>
      <c r="D2047" s="21" t="s">
        <v>8011</v>
      </c>
      <c r="E2047" s="549" t="s">
        <v>8029</v>
      </c>
      <c r="F2047" s="549" t="s">
        <v>8030</v>
      </c>
      <c r="G2047" s="549" t="s">
        <v>7841</v>
      </c>
      <c r="H2047" s="550">
        <v>34769.08</v>
      </c>
      <c r="I2047" s="21">
        <v>0</v>
      </c>
      <c r="J2047" s="21">
        <v>0</v>
      </c>
      <c r="K2047" s="21" t="s">
        <v>7874</v>
      </c>
      <c r="L2047" s="4" t="s">
        <v>8031</v>
      </c>
      <c r="M2047" s="549" t="s">
        <v>7979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</row>
    <row r="2048" spans="1:112" ht="49.5" customHeight="1">
      <c r="A2048" s="21">
        <v>45</v>
      </c>
      <c r="B2048" s="21"/>
      <c r="C2048" s="549" t="s">
        <v>8032</v>
      </c>
      <c r="D2048" s="21" t="s">
        <v>8011</v>
      </c>
      <c r="E2048" s="549" t="s">
        <v>8033</v>
      </c>
      <c r="F2048" s="549" t="s">
        <v>8034</v>
      </c>
      <c r="G2048" s="549" t="s">
        <v>7841</v>
      </c>
      <c r="H2048" s="550">
        <v>5000</v>
      </c>
      <c r="I2048" s="21">
        <v>0</v>
      </c>
      <c r="J2048" s="21">
        <v>0</v>
      </c>
      <c r="K2048" s="42">
        <v>42491</v>
      </c>
      <c r="L2048" s="4" t="s">
        <v>8035</v>
      </c>
      <c r="M2048" s="549" t="s">
        <v>7979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</row>
    <row r="2049" spans="1:112" ht="49.5" customHeight="1">
      <c r="A2049" s="21">
        <v>46</v>
      </c>
      <c r="B2049" s="21"/>
      <c r="C2049" s="549" t="s">
        <v>8036</v>
      </c>
      <c r="D2049" s="21" t="s">
        <v>7961</v>
      </c>
      <c r="E2049" s="549" t="s">
        <v>8037</v>
      </c>
      <c r="F2049" s="549" t="s">
        <v>8038</v>
      </c>
      <c r="G2049" s="549" t="s">
        <v>8039</v>
      </c>
      <c r="H2049" s="550">
        <v>7500</v>
      </c>
      <c r="I2049" s="21">
        <v>0</v>
      </c>
      <c r="J2049" s="21">
        <v>0</v>
      </c>
      <c r="K2049" s="42" t="s">
        <v>7919</v>
      </c>
      <c r="L2049" s="4" t="s">
        <v>8040</v>
      </c>
      <c r="M2049" s="549" t="s">
        <v>7843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</row>
    <row r="2050" spans="1:112" ht="49.5" customHeight="1">
      <c r="A2050" s="21">
        <v>47</v>
      </c>
      <c r="B2050" s="21"/>
      <c r="C2050" s="549" t="s">
        <v>8032</v>
      </c>
      <c r="D2050" s="21" t="s">
        <v>8011</v>
      </c>
      <c r="E2050" s="549" t="s">
        <v>8041</v>
      </c>
      <c r="F2050" s="549" t="s">
        <v>8042</v>
      </c>
      <c r="G2050" s="549" t="s">
        <v>7841</v>
      </c>
      <c r="H2050" s="550">
        <v>9250</v>
      </c>
      <c r="I2050" s="21">
        <v>0</v>
      </c>
      <c r="J2050" s="21">
        <v>0</v>
      </c>
      <c r="K2050" s="42" t="s">
        <v>8043</v>
      </c>
      <c r="L2050" s="4" t="s">
        <v>8044</v>
      </c>
      <c r="M2050" s="549" t="s">
        <v>7979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</row>
    <row r="2051" spans="1:112" ht="57" customHeight="1">
      <c r="A2051" s="21">
        <v>48</v>
      </c>
      <c r="B2051" s="21"/>
      <c r="C2051" s="549" t="s">
        <v>8045</v>
      </c>
      <c r="D2051" s="21" t="s">
        <v>7961</v>
      </c>
      <c r="E2051" s="549" t="s">
        <v>8046</v>
      </c>
      <c r="F2051" s="549" t="s">
        <v>7864</v>
      </c>
      <c r="G2051" s="549" t="s">
        <v>7841</v>
      </c>
      <c r="H2051" s="550">
        <v>2500</v>
      </c>
      <c r="I2051" s="21">
        <v>0</v>
      </c>
      <c r="J2051" s="21">
        <v>0</v>
      </c>
      <c r="K2051" s="21" t="s">
        <v>5027</v>
      </c>
      <c r="L2051" s="4" t="s">
        <v>8047</v>
      </c>
      <c r="M2051" s="549" t="s">
        <v>7843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</row>
    <row r="2052" spans="1:112" ht="49.5" customHeight="1">
      <c r="A2052" s="21">
        <v>49</v>
      </c>
      <c r="B2052" s="21"/>
      <c r="C2052" s="549" t="s">
        <v>8048</v>
      </c>
      <c r="D2052" s="21" t="s">
        <v>7961</v>
      </c>
      <c r="E2052" s="549" t="s">
        <v>8049</v>
      </c>
      <c r="F2052" s="549" t="s">
        <v>8050</v>
      </c>
      <c r="G2052" s="549" t="s">
        <v>7841</v>
      </c>
      <c r="H2052" s="550">
        <v>500</v>
      </c>
      <c r="I2052" s="21">
        <v>0</v>
      </c>
      <c r="J2052" s="21">
        <v>0</v>
      </c>
      <c r="K2052" s="42">
        <v>43363</v>
      </c>
      <c r="L2052" s="4" t="s">
        <v>8051</v>
      </c>
      <c r="M2052" s="549" t="s">
        <v>7979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</row>
    <row r="2053" spans="1:112" ht="49.5" customHeight="1">
      <c r="A2053" s="21">
        <v>50</v>
      </c>
      <c r="B2053" s="21"/>
      <c r="C2053" s="549" t="s">
        <v>8052</v>
      </c>
      <c r="D2053" s="21" t="s">
        <v>7961</v>
      </c>
      <c r="E2053" s="549" t="s">
        <v>8053</v>
      </c>
      <c r="F2053" s="549" t="s">
        <v>8054</v>
      </c>
      <c r="G2053" s="549" t="s">
        <v>8055</v>
      </c>
      <c r="H2053" s="550">
        <v>220000</v>
      </c>
      <c r="I2053" s="21">
        <v>0</v>
      </c>
      <c r="J2053" s="21">
        <v>0</v>
      </c>
      <c r="K2053" s="42">
        <v>43073</v>
      </c>
      <c r="L2053" s="4" t="s">
        <v>8056</v>
      </c>
      <c r="M2053" s="549" t="s">
        <v>7843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</row>
    <row r="2054" spans="1:112" ht="49.5" customHeight="1">
      <c r="A2054" s="21">
        <v>51</v>
      </c>
      <c r="B2054" s="21"/>
      <c r="C2054" s="549" t="s">
        <v>8057</v>
      </c>
      <c r="D2054" s="21" t="s">
        <v>7961</v>
      </c>
      <c r="E2054" s="549" t="s">
        <v>8058</v>
      </c>
      <c r="F2054" s="549" t="s">
        <v>8059</v>
      </c>
      <c r="G2054" s="549" t="s">
        <v>7841</v>
      </c>
      <c r="H2054" s="550">
        <v>300</v>
      </c>
      <c r="I2054" s="21">
        <v>0</v>
      </c>
      <c r="J2054" s="21">
        <v>0</v>
      </c>
      <c r="K2054" s="2"/>
      <c r="L2054" s="2"/>
      <c r="M2054" s="549" t="s">
        <v>7843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</row>
    <row r="2055" spans="1:112" ht="57" customHeight="1">
      <c r="A2055" s="21">
        <v>52</v>
      </c>
      <c r="B2055" s="21"/>
      <c r="C2055" s="549" t="s">
        <v>8060</v>
      </c>
      <c r="D2055" s="21" t="s">
        <v>7961</v>
      </c>
      <c r="E2055" s="549" t="s">
        <v>8061</v>
      </c>
      <c r="F2055" s="549" t="s">
        <v>8038</v>
      </c>
      <c r="G2055" s="549" t="s">
        <v>7841</v>
      </c>
      <c r="H2055" s="550">
        <v>45650</v>
      </c>
      <c r="I2055" s="21">
        <v>0</v>
      </c>
      <c r="J2055" s="21">
        <v>0</v>
      </c>
      <c r="K2055" s="42" t="s">
        <v>8062</v>
      </c>
      <c r="L2055" s="4" t="s">
        <v>8063</v>
      </c>
      <c r="M2055" s="549" t="s">
        <v>7843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</row>
    <row r="2056" spans="1:112" ht="49.5" customHeight="1">
      <c r="A2056" s="21">
        <v>53</v>
      </c>
      <c r="B2056" s="21"/>
      <c r="C2056" s="549" t="s">
        <v>8064</v>
      </c>
      <c r="D2056" s="21" t="s">
        <v>7961</v>
      </c>
      <c r="E2056" s="549" t="s">
        <v>8065</v>
      </c>
      <c r="F2056" s="549" t="s">
        <v>8066</v>
      </c>
      <c r="G2056" s="549" t="s">
        <v>7841</v>
      </c>
      <c r="H2056" s="550">
        <v>610</v>
      </c>
      <c r="I2056" s="21">
        <v>0</v>
      </c>
      <c r="J2056" s="21">
        <v>0</v>
      </c>
      <c r="K2056" s="2"/>
      <c r="L2056" s="2"/>
      <c r="M2056" s="549" t="s">
        <v>7843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</row>
    <row r="2057" spans="1:112" ht="49.5" customHeight="1">
      <c r="A2057" s="21">
        <v>54</v>
      </c>
      <c r="B2057" s="21"/>
      <c r="C2057" s="549" t="s">
        <v>8067</v>
      </c>
      <c r="D2057" s="21" t="s">
        <v>7858</v>
      </c>
      <c r="E2057" s="549" t="s">
        <v>8068</v>
      </c>
      <c r="F2057" s="549" t="s">
        <v>8069</v>
      </c>
      <c r="G2057" s="549" t="s">
        <v>7841</v>
      </c>
      <c r="H2057" s="550">
        <v>200</v>
      </c>
      <c r="I2057" s="21">
        <v>0</v>
      </c>
      <c r="J2057" s="21">
        <v>0</v>
      </c>
      <c r="K2057" s="2"/>
      <c r="L2057" s="2"/>
      <c r="M2057" s="549" t="s">
        <v>7843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</row>
    <row r="2058" spans="1:112" ht="49.5" customHeight="1">
      <c r="A2058" s="21">
        <v>55</v>
      </c>
      <c r="B2058" s="21"/>
      <c r="C2058" s="549" t="s">
        <v>8070</v>
      </c>
      <c r="D2058" s="21" t="s">
        <v>7961</v>
      </c>
      <c r="E2058" s="549" t="s">
        <v>8053</v>
      </c>
      <c r="F2058" s="549" t="s">
        <v>8071</v>
      </c>
      <c r="G2058" s="549" t="s">
        <v>8072</v>
      </c>
      <c r="H2058" s="550">
        <v>585000</v>
      </c>
      <c r="I2058" s="21">
        <v>0</v>
      </c>
      <c r="J2058" s="21">
        <v>0</v>
      </c>
      <c r="K2058" s="42">
        <v>43073</v>
      </c>
      <c r="L2058" s="4" t="s">
        <v>8073</v>
      </c>
      <c r="M2058" s="549" t="s">
        <v>7843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</row>
    <row r="2059" spans="1:112" ht="49.5" customHeight="1">
      <c r="A2059" s="21">
        <v>56</v>
      </c>
      <c r="B2059" s="21"/>
      <c r="C2059" s="549" t="s">
        <v>8074</v>
      </c>
      <c r="D2059" s="21" t="s">
        <v>7858</v>
      </c>
      <c r="E2059" s="549" t="s">
        <v>8075</v>
      </c>
      <c r="F2059" s="549" t="s">
        <v>8050</v>
      </c>
      <c r="G2059" s="549" t="s">
        <v>7841</v>
      </c>
      <c r="H2059" s="550">
        <v>5000</v>
      </c>
      <c r="I2059" s="21">
        <v>0</v>
      </c>
      <c r="J2059" s="21">
        <v>0</v>
      </c>
      <c r="K2059" s="42">
        <v>42621</v>
      </c>
      <c r="L2059" s="4" t="s">
        <v>8076</v>
      </c>
      <c r="M2059" s="549" t="s">
        <v>7843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</row>
    <row r="2060" spans="1:112" ht="49.5" customHeight="1">
      <c r="A2060" s="21">
        <v>57</v>
      </c>
      <c r="B2060" s="21"/>
      <c r="C2060" s="549" t="s">
        <v>8077</v>
      </c>
      <c r="D2060" s="21" t="s">
        <v>7858</v>
      </c>
      <c r="E2060" s="549" t="s">
        <v>8078</v>
      </c>
      <c r="F2060" s="549" t="s">
        <v>8079</v>
      </c>
      <c r="G2060" s="549" t="s">
        <v>7841</v>
      </c>
      <c r="H2060" s="550">
        <v>3700</v>
      </c>
      <c r="I2060" s="21">
        <v>0</v>
      </c>
      <c r="J2060" s="21">
        <v>0</v>
      </c>
      <c r="K2060" s="42" t="s">
        <v>7919</v>
      </c>
      <c r="L2060" s="4" t="s">
        <v>8080</v>
      </c>
      <c r="M2060" s="549" t="s">
        <v>7843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</row>
    <row r="2061" spans="1:112" ht="49.5" customHeight="1">
      <c r="A2061" s="21">
        <v>58</v>
      </c>
      <c r="B2061" s="21"/>
      <c r="C2061" s="549" t="s">
        <v>8081</v>
      </c>
      <c r="D2061" s="21" t="s">
        <v>7858</v>
      </c>
      <c r="E2061" s="549" t="s">
        <v>8082</v>
      </c>
      <c r="F2061" s="549" t="s">
        <v>8034</v>
      </c>
      <c r="G2061" s="549" t="s">
        <v>7841</v>
      </c>
      <c r="H2061" s="550">
        <v>200</v>
      </c>
      <c r="I2061" s="21">
        <v>0</v>
      </c>
      <c r="J2061" s="21">
        <v>0</v>
      </c>
      <c r="K2061" s="42">
        <v>42772</v>
      </c>
      <c r="L2061" s="4" t="s">
        <v>8084</v>
      </c>
      <c r="M2061" s="549" t="s">
        <v>7843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</row>
    <row r="2062" spans="1:112" ht="49.5" customHeight="1">
      <c r="A2062" s="21">
        <v>59</v>
      </c>
      <c r="B2062" s="21"/>
      <c r="C2062" s="549" t="s">
        <v>8085</v>
      </c>
      <c r="D2062" s="21" t="s">
        <v>7858</v>
      </c>
      <c r="E2062" s="549" t="s">
        <v>8086</v>
      </c>
      <c r="F2062" s="549" t="s">
        <v>8050</v>
      </c>
      <c r="G2062" s="549" t="s">
        <v>7841</v>
      </c>
      <c r="H2062" s="550">
        <v>5000</v>
      </c>
      <c r="I2062" s="21">
        <v>0</v>
      </c>
      <c r="J2062" s="21">
        <v>0</v>
      </c>
      <c r="K2062" s="42">
        <v>42319</v>
      </c>
      <c r="L2062" s="4" t="s">
        <v>8087</v>
      </c>
      <c r="M2062" s="549" t="s">
        <v>7843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</row>
    <row r="2063" spans="1:112" ht="49.5" customHeight="1">
      <c r="A2063" s="21">
        <v>60</v>
      </c>
      <c r="B2063" s="21"/>
      <c r="C2063" s="549" t="s">
        <v>8077</v>
      </c>
      <c r="D2063" s="21" t="s">
        <v>7858</v>
      </c>
      <c r="E2063" s="549" t="s">
        <v>8088</v>
      </c>
      <c r="F2063" s="549" t="s">
        <v>7963</v>
      </c>
      <c r="G2063" s="549" t="s">
        <v>7841</v>
      </c>
      <c r="H2063" s="550">
        <v>2075</v>
      </c>
      <c r="I2063" s="21">
        <v>0</v>
      </c>
      <c r="J2063" s="21">
        <v>0</v>
      </c>
      <c r="K2063" s="42" t="s">
        <v>7919</v>
      </c>
      <c r="L2063" s="4" t="s">
        <v>8080</v>
      </c>
      <c r="M2063" s="549" t="s">
        <v>7843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</row>
    <row r="2064" spans="1:112" ht="49.5" customHeight="1">
      <c r="A2064" s="21">
        <v>61</v>
      </c>
      <c r="B2064" s="21"/>
      <c r="C2064" s="549" t="s">
        <v>8089</v>
      </c>
      <c r="D2064" s="21" t="s">
        <v>7838</v>
      </c>
      <c r="E2064" s="549" t="s">
        <v>8090</v>
      </c>
      <c r="F2064" s="549" t="s">
        <v>7958</v>
      </c>
      <c r="G2064" s="549" t="s">
        <v>7841</v>
      </c>
      <c r="H2064" s="550">
        <v>3200</v>
      </c>
      <c r="I2064" s="21">
        <v>0</v>
      </c>
      <c r="J2064" s="21">
        <v>0</v>
      </c>
      <c r="K2064" s="21" t="s">
        <v>5027</v>
      </c>
      <c r="L2064" s="4" t="s">
        <v>8091</v>
      </c>
      <c r="M2064" s="549" t="s">
        <v>7843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</row>
    <row r="2065" spans="1:112" ht="49.5" customHeight="1">
      <c r="A2065" s="21">
        <v>62</v>
      </c>
      <c r="B2065" s="21"/>
      <c r="C2065" s="549" t="s">
        <v>8092</v>
      </c>
      <c r="D2065" s="21" t="s">
        <v>7838</v>
      </c>
      <c r="E2065" s="549" t="s">
        <v>8093</v>
      </c>
      <c r="F2065" s="549" t="s">
        <v>8094</v>
      </c>
      <c r="G2065" s="549" t="s">
        <v>7841</v>
      </c>
      <c r="H2065" s="550">
        <v>5200</v>
      </c>
      <c r="I2065" s="21">
        <v>0</v>
      </c>
      <c r="J2065" s="21">
        <v>0</v>
      </c>
      <c r="K2065" s="21" t="s">
        <v>4515</v>
      </c>
      <c r="L2065" s="4" t="s">
        <v>8095</v>
      </c>
      <c r="M2065" s="549" t="s">
        <v>7843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</row>
    <row r="2066" spans="1:112" ht="49.5" customHeight="1">
      <c r="A2066" s="21">
        <v>63</v>
      </c>
      <c r="B2066" s="21"/>
      <c r="C2066" s="549" t="s">
        <v>8096</v>
      </c>
      <c r="D2066" s="21" t="s">
        <v>7838</v>
      </c>
      <c r="E2066" s="549" t="s">
        <v>8097</v>
      </c>
      <c r="F2066" s="549" t="s">
        <v>7918</v>
      </c>
      <c r="G2066" s="549" t="s">
        <v>7841</v>
      </c>
      <c r="H2066" s="550">
        <v>20000</v>
      </c>
      <c r="I2066" s="21">
        <v>0</v>
      </c>
      <c r="J2066" s="21">
        <v>0</v>
      </c>
      <c r="K2066" s="42">
        <v>42288</v>
      </c>
      <c r="L2066" s="4" t="s">
        <v>8098</v>
      </c>
      <c r="M2066" s="549" t="s">
        <v>7843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</row>
    <row r="2067" spans="1:112" ht="49.5" customHeight="1">
      <c r="A2067" s="21">
        <v>64</v>
      </c>
      <c r="B2067" s="21"/>
      <c r="C2067" s="549" t="s">
        <v>8099</v>
      </c>
      <c r="D2067" s="21" t="s">
        <v>7838</v>
      </c>
      <c r="E2067" s="549" t="s">
        <v>8100</v>
      </c>
      <c r="F2067" s="549" t="s">
        <v>7946</v>
      </c>
      <c r="G2067" s="549" t="s">
        <v>7841</v>
      </c>
      <c r="H2067" s="550">
        <v>19660</v>
      </c>
      <c r="I2067" s="21">
        <v>0</v>
      </c>
      <c r="J2067" s="21">
        <v>0</v>
      </c>
      <c r="K2067" s="42">
        <v>42288</v>
      </c>
      <c r="L2067" s="4" t="s">
        <v>8101</v>
      </c>
      <c r="M2067" s="549" t="s">
        <v>7843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</row>
    <row r="2068" spans="1:112" ht="49.5" customHeight="1">
      <c r="A2068" s="21">
        <v>65</v>
      </c>
      <c r="B2068" s="21"/>
      <c r="C2068" s="549" t="s">
        <v>8102</v>
      </c>
      <c r="D2068" s="21" t="s">
        <v>7838</v>
      </c>
      <c r="E2068" s="549" t="s">
        <v>8103</v>
      </c>
      <c r="F2068" s="549" t="s">
        <v>8104</v>
      </c>
      <c r="G2068" s="549" t="s">
        <v>7841</v>
      </c>
      <c r="H2068" s="550">
        <v>10000</v>
      </c>
      <c r="I2068" s="21">
        <v>0</v>
      </c>
      <c r="J2068" s="21">
        <v>0</v>
      </c>
      <c r="K2068" s="21" t="s">
        <v>5027</v>
      </c>
      <c r="L2068" s="4" t="s">
        <v>8091</v>
      </c>
      <c r="M2068" s="549" t="s">
        <v>7843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</row>
    <row r="2069" spans="1:112" ht="49.5" customHeight="1">
      <c r="A2069" s="21">
        <v>66</v>
      </c>
      <c r="B2069" s="21"/>
      <c r="C2069" s="549" t="s">
        <v>8105</v>
      </c>
      <c r="D2069" s="21" t="s">
        <v>7838</v>
      </c>
      <c r="E2069" s="549" t="s">
        <v>8106</v>
      </c>
      <c r="F2069" s="549" t="s">
        <v>8107</v>
      </c>
      <c r="G2069" s="549" t="s">
        <v>7841</v>
      </c>
      <c r="H2069" s="550">
        <v>450</v>
      </c>
      <c r="I2069" s="21">
        <v>0</v>
      </c>
      <c r="J2069" s="21">
        <v>0</v>
      </c>
      <c r="K2069" s="42">
        <v>42621</v>
      </c>
      <c r="L2069" s="4" t="s">
        <v>8108</v>
      </c>
      <c r="M2069" s="549" t="s">
        <v>7843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</row>
    <row r="2070" spans="1:112" ht="49.5" customHeight="1">
      <c r="A2070" s="21">
        <v>67</v>
      </c>
      <c r="B2070" s="21"/>
      <c r="C2070" s="549" t="s">
        <v>8109</v>
      </c>
      <c r="D2070" s="21" t="s">
        <v>8110</v>
      </c>
      <c r="E2070" s="549" t="s">
        <v>8111</v>
      </c>
      <c r="F2070" s="549" t="s">
        <v>8112</v>
      </c>
      <c r="G2070" s="549" t="s">
        <v>7841</v>
      </c>
      <c r="H2070" s="550">
        <v>5200</v>
      </c>
      <c r="I2070" s="21">
        <v>0</v>
      </c>
      <c r="J2070" s="21">
        <v>0</v>
      </c>
      <c r="K2070" s="21" t="s">
        <v>8113</v>
      </c>
      <c r="L2070" s="4" t="s">
        <v>8114</v>
      </c>
      <c r="M2070" s="549" t="s">
        <v>7843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</row>
    <row r="2071" spans="1:112" ht="49.5" customHeight="1">
      <c r="A2071" s="21">
        <v>68</v>
      </c>
      <c r="B2071" s="21"/>
      <c r="C2071" s="549" t="s">
        <v>8115</v>
      </c>
      <c r="D2071" s="21" t="s">
        <v>8110</v>
      </c>
      <c r="E2071" s="549" t="s">
        <v>8116</v>
      </c>
      <c r="F2071" s="549" t="s">
        <v>8117</v>
      </c>
      <c r="G2071" s="549" t="s">
        <v>7841</v>
      </c>
      <c r="H2071" s="550">
        <v>500</v>
      </c>
      <c r="I2071" s="21">
        <v>0</v>
      </c>
      <c r="J2071" s="21">
        <v>0</v>
      </c>
      <c r="K2071" s="21" t="s">
        <v>2278</v>
      </c>
      <c r="L2071" s="4" t="s">
        <v>8118</v>
      </c>
      <c r="M2071" s="549" t="s">
        <v>7843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</row>
    <row r="2072" spans="1:112" ht="49.5" customHeight="1">
      <c r="A2072" s="21">
        <v>69</v>
      </c>
      <c r="B2072" s="21"/>
      <c r="C2072" s="549" t="s">
        <v>8119</v>
      </c>
      <c r="D2072" s="21" t="s">
        <v>8120</v>
      </c>
      <c r="E2072" s="549" t="s">
        <v>8121</v>
      </c>
      <c r="F2072" s="549" t="s">
        <v>8122</v>
      </c>
      <c r="G2072" s="549" t="s">
        <v>7841</v>
      </c>
      <c r="H2072" s="550">
        <v>10200</v>
      </c>
      <c r="I2072" s="21">
        <v>0</v>
      </c>
      <c r="J2072" s="21">
        <v>0</v>
      </c>
      <c r="K2072" s="21" t="s">
        <v>5027</v>
      </c>
      <c r="L2072" s="4" t="s">
        <v>8123</v>
      </c>
      <c r="M2072" s="549" t="s">
        <v>7843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</row>
    <row r="2073" spans="1:112" ht="59.25" customHeight="1">
      <c r="A2073" s="21">
        <v>70</v>
      </c>
      <c r="B2073" s="21"/>
      <c r="C2073" s="549" t="s">
        <v>8124</v>
      </c>
      <c r="D2073" s="21" t="s">
        <v>8120</v>
      </c>
      <c r="E2073" s="549" t="s">
        <v>8125</v>
      </c>
      <c r="F2073" s="549" t="s">
        <v>8126</v>
      </c>
      <c r="G2073" s="549" t="s">
        <v>7841</v>
      </c>
      <c r="H2073" s="550">
        <v>9663</v>
      </c>
      <c r="I2073" s="21">
        <v>0</v>
      </c>
      <c r="J2073" s="21">
        <v>0</v>
      </c>
      <c r="K2073" s="42">
        <v>42319</v>
      </c>
      <c r="L2073" s="4" t="s">
        <v>8127</v>
      </c>
      <c r="M2073" s="549" t="s">
        <v>7843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</row>
    <row r="2074" spans="1:112" ht="49.5" customHeight="1">
      <c r="A2074" s="21">
        <v>71</v>
      </c>
      <c r="B2074" s="21"/>
      <c r="C2074" s="549" t="s">
        <v>8128</v>
      </c>
      <c r="D2074" s="21" t="s">
        <v>8120</v>
      </c>
      <c r="E2074" s="549" t="s">
        <v>8129</v>
      </c>
      <c r="F2074" s="549" t="s">
        <v>8130</v>
      </c>
      <c r="G2074" s="549" t="s">
        <v>7841</v>
      </c>
      <c r="H2074" s="550">
        <v>14800</v>
      </c>
      <c r="I2074" s="21">
        <v>0</v>
      </c>
      <c r="J2074" s="21">
        <v>0</v>
      </c>
      <c r="K2074" s="42">
        <v>42955</v>
      </c>
      <c r="L2074" s="4" t="s">
        <v>8131</v>
      </c>
      <c r="M2074" s="549" t="s">
        <v>7843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</row>
    <row r="2075" spans="1:112" ht="49.5" customHeight="1">
      <c r="A2075" s="21">
        <v>72</v>
      </c>
      <c r="B2075" s="21"/>
      <c r="C2075" s="549" t="s">
        <v>8132</v>
      </c>
      <c r="D2075" s="21" t="s">
        <v>8120</v>
      </c>
      <c r="E2075" s="549" t="s">
        <v>8133</v>
      </c>
      <c r="F2075" s="549" t="s">
        <v>8134</v>
      </c>
      <c r="G2075" s="549" t="s">
        <v>7841</v>
      </c>
      <c r="H2075" s="550">
        <v>200</v>
      </c>
      <c r="I2075" s="21">
        <v>0</v>
      </c>
      <c r="J2075" s="21">
        <v>0</v>
      </c>
      <c r="K2075" s="42">
        <v>42590</v>
      </c>
      <c r="L2075" s="4" t="s">
        <v>8135</v>
      </c>
      <c r="M2075" s="549" t="s">
        <v>7843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</row>
    <row r="2076" spans="1:112" ht="49.5" customHeight="1">
      <c r="A2076" s="21">
        <v>73</v>
      </c>
      <c r="B2076" s="21"/>
      <c r="C2076" s="549" t="s">
        <v>8136</v>
      </c>
      <c r="D2076" s="21" t="s">
        <v>8120</v>
      </c>
      <c r="E2076" s="549" t="s">
        <v>8137</v>
      </c>
      <c r="F2076" s="549" t="s">
        <v>8138</v>
      </c>
      <c r="G2076" s="549" t="s">
        <v>7841</v>
      </c>
      <c r="H2076" s="550">
        <v>2200</v>
      </c>
      <c r="I2076" s="21">
        <v>0</v>
      </c>
      <c r="J2076" s="21">
        <v>0</v>
      </c>
      <c r="K2076" s="21" t="s">
        <v>5027</v>
      </c>
      <c r="L2076" s="4" t="s">
        <v>8139</v>
      </c>
      <c r="M2076" s="549" t="s">
        <v>7843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</row>
    <row r="2077" spans="1:112" ht="49.5" customHeight="1">
      <c r="A2077" s="21">
        <v>74</v>
      </c>
      <c r="B2077" s="21"/>
      <c r="C2077" s="549" t="s">
        <v>8140</v>
      </c>
      <c r="D2077" s="21" t="s">
        <v>8120</v>
      </c>
      <c r="E2077" s="549" t="s">
        <v>8121</v>
      </c>
      <c r="F2077" s="549" t="s">
        <v>8141</v>
      </c>
      <c r="G2077" s="549" t="s">
        <v>7841</v>
      </c>
      <c r="H2077" s="550">
        <v>10200</v>
      </c>
      <c r="I2077" s="21">
        <v>0</v>
      </c>
      <c r="J2077" s="21">
        <v>0</v>
      </c>
      <c r="K2077" s="21" t="s">
        <v>5027</v>
      </c>
      <c r="L2077" s="4" t="s">
        <v>8142</v>
      </c>
      <c r="M2077" s="549" t="s">
        <v>7843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</row>
    <row r="2078" spans="1:112" ht="49.5" customHeight="1">
      <c r="A2078" s="21">
        <v>75</v>
      </c>
      <c r="B2078" s="21"/>
      <c r="C2078" s="549" t="s">
        <v>8143</v>
      </c>
      <c r="D2078" s="21" t="s">
        <v>8120</v>
      </c>
      <c r="E2078" s="549" t="s">
        <v>8144</v>
      </c>
      <c r="F2078" s="549" t="s">
        <v>8145</v>
      </c>
      <c r="G2078" s="549" t="s">
        <v>7841</v>
      </c>
      <c r="H2078" s="550">
        <v>5200</v>
      </c>
      <c r="I2078" s="21">
        <v>0</v>
      </c>
      <c r="J2078" s="21">
        <v>0</v>
      </c>
      <c r="K2078" s="21" t="s">
        <v>5027</v>
      </c>
      <c r="L2078" s="4" t="s">
        <v>8147</v>
      </c>
      <c r="M2078" s="549" t="s">
        <v>7843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</row>
    <row r="2079" spans="1:112" ht="63" customHeight="1">
      <c r="A2079" s="21">
        <v>76</v>
      </c>
      <c r="B2079" s="21"/>
      <c r="C2079" s="549" t="s">
        <v>8148</v>
      </c>
      <c r="D2079" s="21" t="s">
        <v>8120</v>
      </c>
      <c r="E2079" s="549" t="s">
        <v>8149</v>
      </c>
      <c r="F2079" s="549" t="s">
        <v>8150</v>
      </c>
      <c r="G2079" s="549" t="s">
        <v>7841</v>
      </c>
      <c r="H2079" s="550">
        <v>10200</v>
      </c>
      <c r="I2079" s="21">
        <v>0</v>
      </c>
      <c r="J2079" s="21">
        <v>0</v>
      </c>
      <c r="K2079" s="21" t="s">
        <v>2278</v>
      </c>
      <c r="L2079" s="4" t="s">
        <v>8151</v>
      </c>
      <c r="M2079" s="549" t="s">
        <v>7843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</row>
    <row r="2080" spans="1:112" ht="47.25" customHeight="1">
      <c r="A2080" s="21">
        <v>77</v>
      </c>
      <c r="B2080" s="21"/>
      <c r="C2080" s="549" t="s">
        <v>8152</v>
      </c>
      <c r="D2080" s="21" t="s">
        <v>8120</v>
      </c>
      <c r="E2080" s="549" t="s">
        <v>8121</v>
      </c>
      <c r="F2080" s="549" t="s">
        <v>8153</v>
      </c>
      <c r="G2080" s="549" t="s">
        <v>7841</v>
      </c>
      <c r="H2080" s="550">
        <v>10200</v>
      </c>
      <c r="I2080" s="21">
        <v>0</v>
      </c>
      <c r="J2080" s="21">
        <v>0</v>
      </c>
      <c r="K2080" s="21" t="s">
        <v>2278</v>
      </c>
      <c r="L2080" s="4" t="s">
        <v>8154</v>
      </c>
      <c r="M2080" s="549" t="s">
        <v>7843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</row>
    <row r="2081" spans="1:112" ht="49.5" customHeight="1">
      <c r="A2081" s="21">
        <v>78</v>
      </c>
      <c r="B2081" s="21"/>
      <c r="C2081" s="549" t="s">
        <v>8155</v>
      </c>
      <c r="D2081" s="21" t="s">
        <v>8120</v>
      </c>
      <c r="E2081" s="549" t="s">
        <v>8156</v>
      </c>
      <c r="F2081" s="549" t="s">
        <v>7892</v>
      </c>
      <c r="G2081" s="549" t="s">
        <v>7841</v>
      </c>
      <c r="H2081" s="550">
        <v>2400</v>
      </c>
      <c r="I2081" s="21">
        <v>0</v>
      </c>
      <c r="J2081" s="21">
        <v>0</v>
      </c>
      <c r="K2081" s="21" t="s">
        <v>2278</v>
      </c>
      <c r="L2081" s="4" t="s">
        <v>8157</v>
      </c>
      <c r="M2081" s="549" t="s">
        <v>7843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</row>
    <row r="2082" spans="1:112" ht="49.5" customHeight="1">
      <c r="A2082" s="21">
        <v>79</v>
      </c>
      <c r="B2082" s="21"/>
      <c r="C2082" s="549" t="s">
        <v>8158</v>
      </c>
      <c r="D2082" s="21" t="s">
        <v>8120</v>
      </c>
      <c r="E2082" s="549" t="s">
        <v>8159</v>
      </c>
      <c r="F2082" s="549" t="s">
        <v>8160</v>
      </c>
      <c r="G2082" s="549" t="s">
        <v>8161</v>
      </c>
      <c r="H2082" s="550">
        <v>94850</v>
      </c>
      <c r="I2082" s="21">
        <v>0</v>
      </c>
      <c r="J2082" s="21">
        <v>0</v>
      </c>
      <c r="K2082" s="42">
        <v>42590</v>
      </c>
      <c r="L2082" s="4" t="s">
        <v>8162</v>
      </c>
      <c r="M2082" s="549" t="s">
        <v>7843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</row>
    <row r="2083" spans="1:112" ht="49.5" customHeight="1">
      <c r="A2083" s="21">
        <v>80</v>
      </c>
      <c r="B2083" s="21"/>
      <c r="C2083" s="549" t="s">
        <v>8163</v>
      </c>
      <c r="D2083" s="21" t="s">
        <v>8120</v>
      </c>
      <c r="E2083" s="549" t="s">
        <v>8164</v>
      </c>
      <c r="F2083" s="549" t="s">
        <v>8165</v>
      </c>
      <c r="G2083" s="549" t="s">
        <v>7841</v>
      </c>
      <c r="H2083" s="550">
        <v>200</v>
      </c>
      <c r="I2083" s="21">
        <v>0</v>
      </c>
      <c r="J2083" s="21">
        <v>0</v>
      </c>
      <c r="K2083" s="42">
        <v>42319</v>
      </c>
      <c r="L2083" s="4" t="s">
        <v>8166</v>
      </c>
      <c r="M2083" s="549" t="s">
        <v>7843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</row>
    <row r="2084" spans="1:112" ht="49.5" customHeight="1">
      <c r="A2084" s="21">
        <v>81</v>
      </c>
      <c r="B2084" s="21"/>
      <c r="C2084" s="549" t="s">
        <v>8167</v>
      </c>
      <c r="D2084" s="21" t="s">
        <v>8120</v>
      </c>
      <c r="E2084" s="549" t="s">
        <v>8121</v>
      </c>
      <c r="F2084" s="549" t="s">
        <v>8168</v>
      </c>
      <c r="G2084" s="549" t="s">
        <v>7841</v>
      </c>
      <c r="H2084" s="550">
        <v>10200</v>
      </c>
      <c r="I2084" s="21">
        <v>0</v>
      </c>
      <c r="J2084" s="21">
        <v>0</v>
      </c>
      <c r="K2084" s="21" t="s">
        <v>5027</v>
      </c>
      <c r="L2084" s="4" t="s">
        <v>8169</v>
      </c>
      <c r="M2084" s="549" t="s">
        <v>7843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</row>
    <row r="2085" spans="1:112" ht="69" customHeight="1">
      <c r="A2085" s="21">
        <v>82</v>
      </c>
      <c r="B2085" s="21"/>
      <c r="C2085" s="549" t="s">
        <v>8170</v>
      </c>
      <c r="D2085" s="21" t="s">
        <v>8171</v>
      </c>
      <c r="E2085" s="549" t="s">
        <v>8172</v>
      </c>
      <c r="F2085" s="549" t="s">
        <v>8173</v>
      </c>
      <c r="G2085" s="549" t="s">
        <v>7841</v>
      </c>
      <c r="H2085" s="550">
        <v>7617</v>
      </c>
      <c r="I2085" s="21">
        <v>0</v>
      </c>
      <c r="J2085" s="21">
        <v>0</v>
      </c>
      <c r="K2085" s="42">
        <v>42319</v>
      </c>
      <c r="L2085" s="4" t="s">
        <v>8174</v>
      </c>
      <c r="M2085" s="549" t="s">
        <v>7979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</row>
    <row r="2086" spans="1:112" ht="49.5" customHeight="1">
      <c r="A2086" s="21">
        <v>83</v>
      </c>
      <c r="B2086" s="21"/>
      <c r="C2086" s="549" t="s">
        <v>8175</v>
      </c>
      <c r="D2086" s="21" t="s">
        <v>8171</v>
      </c>
      <c r="E2086" s="549" t="s">
        <v>8176</v>
      </c>
      <c r="F2086" s="549" t="s">
        <v>8177</v>
      </c>
      <c r="G2086" s="549" t="s">
        <v>7841</v>
      </c>
      <c r="H2086" s="550">
        <v>200</v>
      </c>
      <c r="I2086" s="21">
        <v>0</v>
      </c>
      <c r="J2086" s="21">
        <v>0</v>
      </c>
      <c r="K2086" s="42">
        <v>42319</v>
      </c>
      <c r="L2086" s="4" t="s">
        <v>8178</v>
      </c>
      <c r="M2086" s="549" t="s">
        <v>7979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</row>
    <row r="2087" spans="1:112" ht="60.75" customHeight="1">
      <c r="A2087" s="21">
        <v>84</v>
      </c>
      <c r="B2087" s="21"/>
      <c r="C2087" s="549" t="s">
        <v>8179</v>
      </c>
      <c r="D2087" s="21" t="s">
        <v>8171</v>
      </c>
      <c r="E2087" s="549" t="s">
        <v>8180</v>
      </c>
      <c r="F2087" s="549" t="s">
        <v>7999</v>
      </c>
      <c r="G2087" s="549" t="s">
        <v>7841</v>
      </c>
      <c r="H2087" s="550">
        <v>13850</v>
      </c>
      <c r="I2087" s="21">
        <v>0</v>
      </c>
      <c r="J2087" s="21">
        <v>0</v>
      </c>
      <c r="K2087" s="42">
        <v>42319</v>
      </c>
      <c r="L2087" s="4" t="s">
        <v>8181</v>
      </c>
      <c r="M2087" s="549" t="s">
        <v>7979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</row>
    <row r="2088" spans="1:112" ht="58.5" customHeight="1">
      <c r="A2088" s="21">
        <v>85</v>
      </c>
      <c r="B2088" s="21"/>
      <c r="C2088" s="549" t="s">
        <v>8182</v>
      </c>
      <c r="D2088" s="21" t="s">
        <v>8171</v>
      </c>
      <c r="E2088" s="549" t="s">
        <v>8183</v>
      </c>
      <c r="F2088" s="549" t="s">
        <v>7873</v>
      </c>
      <c r="G2088" s="549" t="s">
        <v>7841</v>
      </c>
      <c r="H2088" s="550">
        <v>7400</v>
      </c>
      <c r="I2088" s="21">
        <v>0</v>
      </c>
      <c r="J2088" s="21">
        <v>0</v>
      </c>
      <c r="K2088" s="42">
        <v>43441</v>
      </c>
      <c r="L2088" s="4" t="s">
        <v>8184</v>
      </c>
      <c r="M2088" s="549" t="s">
        <v>7979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</row>
    <row r="2089" spans="1:112" ht="49.5" customHeight="1">
      <c r="A2089" s="21">
        <v>86</v>
      </c>
      <c r="B2089" s="21"/>
      <c r="C2089" s="549" t="s">
        <v>8185</v>
      </c>
      <c r="D2089" s="21" t="s">
        <v>8186</v>
      </c>
      <c r="E2089" s="549" t="s">
        <v>8187</v>
      </c>
      <c r="F2089" s="549" t="s">
        <v>8188</v>
      </c>
      <c r="G2089" s="549" t="s">
        <v>7841</v>
      </c>
      <c r="H2089" s="550">
        <v>4326.25</v>
      </c>
      <c r="I2089" s="21">
        <v>0</v>
      </c>
      <c r="J2089" s="21">
        <v>0</v>
      </c>
      <c r="K2089" s="42" t="s">
        <v>8189</v>
      </c>
      <c r="L2089" s="4" t="s">
        <v>8190</v>
      </c>
      <c r="M2089" s="549" t="s">
        <v>7979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</row>
    <row r="2090" spans="1:112" ht="62.25" customHeight="1">
      <c r="A2090" s="21">
        <v>87</v>
      </c>
      <c r="B2090" s="21"/>
      <c r="C2090" s="549" t="s">
        <v>8191</v>
      </c>
      <c r="D2090" s="21" t="s">
        <v>8186</v>
      </c>
      <c r="E2090" s="549" t="s">
        <v>8192</v>
      </c>
      <c r="F2090" s="549" t="s">
        <v>8193</v>
      </c>
      <c r="G2090" s="549" t="s">
        <v>7841</v>
      </c>
      <c r="H2090" s="550">
        <v>3587.75</v>
      </c>
      <c r="I2090" s="21">
        <v>0</v>
      </c>
      <c r="J2090" s="21">
        <v>0</v>
      </c>
      <c r="K2090" s="42" t="s">
        <v>7883</v>
      </c>
      <c r="L2090" s="4" t="s">
        <v>7884</v>
      </c>
      <c r="M2090" s="549" t="s">
        <v>7979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</row>
    <row r="2091" spans="1:112" ht="49.5" customHeight="1">
      <c r="A2091" s="21">
        <v>88</v>
      </c>
      <c r="B2091" s="21"/>
      <c r="C2091" s="549" t="s">
        <v>8194</v>
      </c>
      <c r="D2091" s="21" t="s">
        <v>8186</v>
      </c>
      <c r="E2091" s="549" t="s">
        <v>8195</v>
      </c>
      <c r="F2091" s="549" t="s">
        <v>7937</v>
      </c>
      <c r="G2091" s="549" t="s">
        <v>7841</v>
      </c>
      <c r="H2091" s="550">
        <v>200</v>
      </c>
      <c r="I2091" s="21">
        <v>0</v>
      </c>
      <c r="J2091" s="21">
        <v>0</v>
      </c>
      <c r="K2091" s="21" t="s">
        <v>8196</v>
      </c>
      <c r="L2091" s="4" t="s">
        <v>8197</v>
      </c>
      <c r="M2091" s="549" t="s">
        <v>7979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</row>
    <row r="2092" spans="1:112" ht="49.5" customHeight="1">
      <c r="A2092" s="21">
        <v>89</v>
      </c>
      <c r="B2092" s="21"/>
      <c r="C2092" s="549" t="s">
        <v>8198</v>
      </c>
      <c r="D2092" s="21" t="s">
        <v>8186</v>
      </c>
      <c r="E2092" s="549" t="s">
        <v>8199</v>
      </c>
      <c r="F2092" s="549" t="s">
        <v>7869</v>
      </c>
      <c r="G2092" s="549" t="s">
        <v>7841</v>
      </c>
      <c r="H2092" s="550">
        <v>2900</v>
      </c>
      <c r="I2092" s="21">
        <v>0</v>
      </c>
      <c r="J2092" s="21">
        <v>0</v>
      </c>
      <c r="K2092" s="42">
        <v>43363</v>
      </c>
      <c r="L2092" s="4" t="s">
        <v>8200</v>
      </c>
      <c r="M2092" s="549" t="s">
        <v>7979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</row>
    <row r="2093" spans="1:112" ht="49.5" customHeight="1">
      <c r="A2093" s="21">
        <v>90</v>
      </c>
      <c r="B2093" s="21"/>
      <c r="C2093" s="549" t="s">
        <v>8201</v>
      </c>
      <c r="D2093" s="21" t="s">
        <v>8186</v>
      </c>
      <c r="E2093" s="549" t="s">
        <v>8202</v>
      </c>
      <c r="F2093" s="549" t="s">
        <v>8203</v>
      </c>
      <c r="G2093" s="549" t="s">
        <v>7841</v>
      </c>
      <c r="H2093" s="550">
        <v>200</v>
      </c>
      <c r="I2093" s="21">
        <v>0</v>
      </c>
      <c r="J2093" s="21">
        <v>0</v>
      </c>
      <c r="K2093" s="21" t="s">
        <v>8204</v>
      </c>
      <c r="L2093" s="4" t="s">
        <v>8205</v>
      </c>
      <c r="M2093" s="549" t="s">
        <v>7979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</row>
    <row r="2094" spans="1:112" ht="69" customHeight="1">
      <c r="A2094" s="21">
        <v>91</v>
      </c>
      <c r="B2094" s="21"/>
      <c r="C2094" s="549" t="s">
        <v>8206</v>
      </c>
      <c r="D2094" s="21" t="s">
        <v>8186</v>
      </c>
      <c r="E2094" s="549" t="s">
        <v>8207</v>
      </c>
      <c r="F2094" s="549" t="s">
        <v>8208</v>
      </c>
      <c r="G2094" s="549" t="s">
        <v>7841</v>
      </c>
      <c r="H2094" s="550">
        <v>750</v>
      </c>
      <c r="I2094" s="21">
        <v>0</v>
      </c>
      <c r="J2094" s="21">
        <v>0</v>
      </c>
      <c r="K2094" s="42" t="s">
        <v>8004</v>
      </c>
      <c r="L2094" s="4" t="s">
        <v>8209</v>
      </c>
      <c r="M2094" s="549" t="s">
        <v>7979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</row>
    <row r="2095" spans="1:112" ht="49.5" customHeight="1">
      <c r="A2095" s="21">
        <v>92</v>
      </c>
      <c r="B2095" s="21"/>
      <c r="C2095" s="549" t="s">
        <v>8210</v>
      </c>
      <c r="D2095" s="21" t="s">
        <v>7845</v>
      </c>
      <c r="E2095" s="549" t="s">
        <v>8211</v>
      </c>
      <c r="F2095" s="549" t="s">
        <v>8212</v>
      </c>
      <c r="G2095" s="549" t="s">
        <v>7841</v>
      </c>
      <c r="H2095" s="550">
        <v>200</v>
      </c>
      <c r="I2095" s="21">
        <v>0</v>
      </c>
      <c r="J2095" s="390">
        <v>0</v>
      </c>
      <c r="K2095" s="42">
        <v>42560</v>
      </c>
      <c r="L2095" s="4" t="s">
        <v>8213</v>
      </c>
      <c r="M2095" s="551" t="s">
        <v>7849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</row>
    <row r="2096" spans="1:112" ht="49.5" customHeight="1">
      <c r="A2096" s="21">
        <v>93</v>
      </c>
      <c r="B2096" s="21"/>
      <c r="C2096" s="549" t="s">
        <v>8214</v>
      </c>
      <c r="D2096" s="21" t="s">
        <v>605</v>
      </c>
      <c r="E2096" s="549" t="s">
        <v>8215</v>
      </c>
      <c r="F2096" s="549" t="s">
        <v>8216</v>
      </c>
      <c r="G2096" s="549" t="s">
        <v>7841</v>
      </c>
      <c r="H2096" s="550">
        <v>24000</v>
      </c>
      <c r="I2096" s="21">
        <v>0</v>
      </c>
      <c r="J2096" s="21">
        <v>0</v>
      </c>
      <c r="K2096" s="2"/>
      <c r="L2096" s="2"/>
      <c r="M2096" s="549" t="s">
        <v>7843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</row>
    <row r="2097" spans="1:112" ht="49.5" customHeight="1">
      <c r="A2097" s="21">
        <v>94</v>
      </c>
      <c r="B2097" s="21"/>
      <c r="C2097" s="549" t="s">
        <v>8217</v>
      </c>
      <c r="D2097" s="21" t="s">
        <v>605</v>
      </c>
      <c r="E2097" s="549" t="s">
        <v>8218</v>
      </c>
      <c r="F2097" s="549" t="s">
        <v>8219</v>
      </c>
      <c r="G2097" s="549" t="s">
        <v>7841</v>
      </c>
      <c r="H2097" s="550">
        <v>5200</v>
      </c>
      <c r="I2097" s="21">
        <v>0</v>
      </c>
      <c r="J2097" s="21">
        <v>0</v>
      </c>
      <c r="K2097" s="42" t="s">
        <v>8220</v>
      </c>
      <c r="L2097" s="4" t="s">
        <v>8221</v>
      </c>
      <c r="M2097" s="549" t="s">
        <v>7843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</row>
    <row r="2098" spans="1:112" ht="49.5" customHeight="1">
      <c r="A2098" s="21">
        <v>95</v>
      </c>
      <c r="B2098" s="21"/>
      <c r="C2098" s="549" t="s">
        <v>8222</v>
      </c>
      <c r="D2098" s="21" t="s">
        <v>7838</v>
      </c>
      <c r="E2098" s="549" t="s">
        <v>8223</v>
      </c>
      <c r="F2098" s="549" t="s">
        <v>8188</v>
      </c>
      <c r="G2098" s="549" t="s">
        <v>8224</v>
      </c>
      <c r="H2098" s="550">
        <v>7875</v>
      </c>
      <c r="I2098" s="21">
        <v>0</v>
      </c>
      <c r="J2098" s="21">
        <v>0</v>
      </c>
      <c r="K2098" s="42">
        <v>42959</v>
      </c>
      <c r="L2098" s="4" t="s">
        <v>8225</v>
      </c>
      <c r="M2098" s="549" t="s">
        <v>7843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</row>
    <row r="2099" spans="1:112" ht="69" customHeight="1">
      <c r="A2099" s="21">
        <v>96</v>
      </c>
      <c r="B2099" s="21"/>
      <c r="C2099" s="549" t="s">
        <v>8226</v>
      </c>
      <c r="D2099" s="21" t="s">
        <v>605</v>
      </c>
      <c r="E2099" s="549" t="s">
        <v>8227</v>
      </c>
      <c r="F2099" s="549" t="s">
        <v>8228</v>
      </c>
      <c r="G2099" s="549" t="s">
        <v>7841</v>
      </c>
      <c r="H2099" s="550">
        <v>1477</v>
      </c>
      <c r="I2099" s="21">
        <v>0</v>
      </c>
      <c r="J2099" s="21">
        <v>0</v>
      </c>
      <c r="K2099" s="42" t="s">
        <v>8229</v>
      </c>
      <c r="L2099" s="4" t="s">
        <v>8230</v>
      </c>
      <c r="M2099" s="549" t="s">
        <v>7843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</row>
    <row r="2100" spans="1:112" ht="49.5" customHeight="1">
      <c r="A2100" s="21">
        <v>97</v>
      </c>
      <c r="B2100" s="21"/>
      <c r="C2100" s="549" t="s">
        <v>8231</v>
      </c>
      <c r="D2100" s="21" t="s">
        <v>605</v>
      </c>
      <c r="E2100" s="549" t="s">
        <v>8232</v>
      </c>
      <c r="F2100" s="549" t="s">
        <v>8233</v>
      </c>
      <c r="G2100" s="549" t="s">
        <v>7841</v>
      </c>
      <c r="H2100" s="550">
        <v>2701</v>
      </c>
      <c r="I2100" s="21">
        <v>0</v>
      </c>
      <c r="J2100" s="21">
        <v>0</v>
      </c>
      <c r="K2100" s="42">
        <v>42622</v>
      </c>
      <c r="L2100" s="4" t="s">
        <v>8234</v>
      </c>
      <c r="M2100" s="549" t="s">
        <v>7843</v>
      </c>
      <c r="N2100" s="55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</row>
    <row r="2101" spans="1:112" ht="57.75" customHeight="1">
      <c r="A2101" s="21">
        <v>98</v>
      </c>
      <c r="B2101" s="21"/>
      <c r="C2101" s="549" t="s">
        <v>8235</v>
      </c>
      <c r="D2101" s="21" t="s">
        <v>8171</v>
      </c>
      <c r="E2101" s="549" t="s">
        <v>8236</v>
      </c>
      <c r="F2101" s="549" t="s">
        <v>8237</v>
      </c>
      <c r="G2101" s="549" t="s">
        <v>7841</v>
      </c>
      <c r="H2101" s="550">
        <v>5200</v>
      </c>
      <c r="I2101" s="21">
        <v>0</v>
      </c>
      <c r="J2101" s="21">
        <v>0</v>
      </c>
      <c r="K2101" s="42" t="s">
        <v>8220</v>
      </c>
      <c r="L2101" s="4" t="s">
        <v>8238</v>
      </c>
      <c r="M2101" s="549" t="s">
        <v>7979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</row>
    <row r="2102" spans="1:112" s="385" customFormat="1" ht="49.5" customHeight="1">
      <c r="A2102" s="21">
        <v>99</v>
      </c>
      <c r="B2102" s="21"/>
      <c r="C2102" s="549" t="s">
        <v>8239</v>
      </c>
      <c r="D2102" s="21" t="s">
        <v>8240</v>
      </c>
      <c r="E2102" s="549" t="s">
        <v>8241</v>
      </c>
      <c r="F2102" s="549" t="s">
        <v>8216</v>
      </c>
      <c r="G2102" s="549" t="s">
        <v>7841</v>
      </c>
      <c r="H2102" s="550">
        <v>5400</v>
      </c>
      <c r="I2102" s="21">
        <v>0</v>
      </c>
      <c r="J2102" s="21">
        <v>0</v>
      </c>
      <c r="K2102" s="21" t="s">
        <v>8242</v>
      </c>
      <c r="L2102" s="4" t="s">
        <v>8243</v>
      </c>
      <c r="M2102" s="549" t="s">
        <v>7979</v>
      </c>
      <c r="N2102" s="384"/>
      <c r="O2102" s="384"/>
      <c r="P2102" s="384"/>
      <c r="Q2102" s="384"/>
      <c r="R2102" s="384"/>
      <c r="S2102" s="384"/>
      <c r="T2102" s="384"/>
      <c r="U2102" s="384"/>
      <c r="V2102" s="384"/>
      <c r="W2102" s="384"/>
      <c r="X2102" s="384"/>
      <c r="Y2102" s="384"/>
      <c r="Z2102" s="384"/>
      <c r="AA2102" s="384"/>
      <c r="AB2102" s="384"/>
      <c r="AC2102" s="384"/>
      <c r="AD2102" s="384"/>
      <c r="AE2102" s="384"/>
      <c r="AF2102" s="384"/>
      <c r="AG2102" s="384"/>
      <c r="AH2102" s="384"/>
      <c r="AI2102" s="384"/>
      <c r="AJ2102" s="384"/>
      <c r="AK2102" s="384"/>
      <c r="AL2102" s="384"/>
      <c r="AM2102" s="384"/>
      <c r="AN2102" s="384"/>
      <c r="AO2102" s="384"/>
      <c r="AP2102" s="384"/>
      <c r="AQ2102" s="384"/>
      <c r="AR2102" s="384"/>
      <c r="AS2102" s="384"/>
      <c r="AT2102" s="384"/>
      <c r="AU2102" s="384"/>
      <c r="AV2102" s="384"/>
      <c r="AW2102" s="384"/>
      <c r="AX2102" s="384"/>
      <c r="AY2102" s="384"/>
      <c r="AZ2102" s="384"/>
      <c r="BA2102" s="384"/>
      <c r="BB2102" s="384"/>
      <c r="BC2102" s="384"/>
      <c r="BD2102" s="384"/>
      <c r="BE2102" s="384"/>
      <c r="BF2102" s="384"/>
      <c r="BG2102" s="384"/>
      <c r="BH2102" s="384"/>
      <c r="BI2102" s="384"/>
      <c r="BJ2102" s="384"/>
      <c r="BK2102" s="384"/>
      <c r="BL2102" s="384"/>
      <c r="BM2102" s="384"/>
      <c r="BN2102" s="384"/>
      <c r="BO2102" s="384"/>
      <c r="BP2102" s="384"/>
      <c r="BQ2102" s="384"/>
      <c r="BR2102" s="384"/>
      <c r="BS2102" s="384"/>
      <c r="BT2102" s="384"/>
      <c r="BU2102" s="384"/>
      <c r="BV2102" s="384"/>
      <c r="BW2102" s="384"/>
      <c r="BX2102" s="384"/>
      <c r="BY2102" s="384"/>
      <c r="BZ2102" s="384"/>
      <c r="CA2102" s="384"/>
      <c r="CB2102" s="384"/>
      <c r="CC2102" s="384"/>
      <c r="CD2102" s="384"/>
      <c r="CE2102" s="384"/>
      <c r="CF2102" s="384"/>
      <c r="CG2102" s="384"/>
      <c r="CH2102" s="384"/>
      <c r="CI2102" s="384"/>
      <c r="CJ2102" s="384"/>
      <c r="CK2102" s="384"/>
      <c r="CL2102" s="384"/>
      <c r="CM2102" s="384"/>
      <c r="CN2102" s="384"/>
      <c r="CO2102" s="384"/>
      <c r="CP2102" s="384"/>
      <c r="CQ2102" s="384"/>
      <c r="CR2102" s="384"/>
      <c r="CS2102" s="384"/>
      <c r="CT2102" s="384"/>
      <c r="CU2102" s="384"/>
      <c r="CV2102" s="384"/>
      <c r="CW2102" s="384"/>
      <c r="CX2102" s="384"/>
      <c r="CY2102" s="384"/>
      <c r="CZ2102" s="384"/>
      <c r="DA2102" s="384"/>
      <c r="DB2102" s="384"/>
      <c r="DC2102" s="384"/>
      <c r="DD2102" s="384"/>
      <c r="DE2102" s="384"/>
      <c r="DF2102" s="384"/>
      <c r="DG2102" s="384"/>
      <c r="DH2102" s="384"/>
    </row>
    <row r="2103" spans="1:112" ht="49.5" customHeight="1">
      <c r="A2103" s="21">
        <v>100</v>
      </c>
      <c r="B2103" s="21"/>
      <c r="C2103" s="549" t="s">
        <v>8244</v>
      </c>
      <c r="D2103" s="21" t="s">
        <v>8240</v>
      </c>
      <c r="E2103" s="549" t="s">
        <v>8245</v>
      </c>
      <c r="F2103" s="549" t="s">
        <v>7905</v>
      </c>
      <c r="G2103" s="549" t="s">
        <v>7841</v>
      </c>
      <c r="H2103" s="550">
        <v>200</v>
      </c>
      <c r="I2103" s="21">
        <v>0</v>
      </c>
      <c r="J2103" s="21">
        <v>0</v>
      </c>
      <c r="K2103" s="42" t="s">
        <v>2284</v>
      </c>
      <c r="L2103" s="4" t="s">
        <v>8246</v>
      </c>
      <c r="M2103" s="549" t="s">
        <v>7979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</row>
    <row r="2104" spans="1:112" ht="54" customHeight="1">
      <c r="A2104" s="21">
        <v>101</v>
      </c>
      <c r="B2104" s="21"/>
      <c r="C2104" s="549" t="s">
        <v>8247</v>
      </c>
      <c r="D2104" s="21" t="s">
        <v>8240</v>
      </c>
      <c r="E2104" s="549" t="s">
        <v>8248</v>
      </c>
      <c r="F2104" s="549" t="s">
        <v>8249</v>
      </c>
      <c r="G2104" s="549" t="s">
        <v>7841</v>
      </c>
      <c r="H2104" s="550">
        <v>3201</v>
      </c>
      <c r="I2104" s="21">
        <v>0</v>
      </c>
      <c r="J2104" s="21">
        <v>0</v>
      </c>
      <c r="K2104" s="21" t="s">
        <v>8113</v>
      </c>
      <c r="L2104" s="4" t="s">
        <v>8114</v>
      </c>
      <c r="M2104" s="549" t="s">
        <v>7979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</row>
    <row r="2105" spans="1:112" ht="49.5" customHeight="1">
      <c r="A2105" s="21">
        <v>102</v>
      </c>
      <c r="B2105" s="21"/>
      <c r="C2105" s="549" t="s">
        <v>8250</v>
      </c>
      <c r="D2105" s="21" t="s">
        <v>8240</v>
      </c>
      <c r="E2105" s="549" t="s">
        <v>8248</v>
      </c>
      <c r="F2105" s="549" t="s">
        <v>8251</v>
      </c>
      <c r="G2105" s="549" t="s">
        <v>7841</v>
      </c>
      <c r="H2105" s="550">
        <v>5000</v>
      </c>
      <c r="I2105" s="21">
        <v>0</v>
      </c>
      <c r="J2105" s="21">
        <v>0</v>
      </c>
      <c r="K2105" s="42" t="s">
        <v>8252</v>
      </c>
      <c r="L2105" s="4" t="s">
        <v>8253</v>
      </c>
      <c r="M2105" s="549" t="s">
        <v>7979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</row>
    <row r="2106" spans="1:112" ht="54.75" customHeight="1">
      <c r="A2106" s="21">
        <v>103</v>
      </c>
      <c r="B2106" s="21"/>
      <c r="C2106" s="549" t="s">
        <v>8254</v>
      </c>
      <c r="D2106" s="21" t="s">
        <v>8240</v>
      </c>
      <c r="E2106" s="549" t="s">
        <v>8248</v>
      </c>
      <c r="F2106" s="549" t="s">
        <v>8255</v>
      </c>
      <c r="G2106" s="549" t="s">
        <v>7841</v>
      </c>
      <c r="H2106" s="550">
        <v>2500</v>
      </c>
      <c r="I2106" s="21">
        <v>0</v>
      </c>
      <c r="J2106" s="21">
        <v>0</v>
      </c>
      <c r="K2106" s="42" t="s">
        <v>8252</v>
      </c>
      <c r="L2106" s="4" t="s">
        <v>8256</v>
      </c>
      <c r="M2106" s="549" t="s">
        <v>7979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</row>
    <row r="2107" spans="1:112" ht="60" customHeight="1">
      <c r="A2107" s="21">
        <v>104</v>
      </c>
      <c r="B2107" s="21"/>
      <c r="C2107" s="549" t="s">
        <v>8257</v>
      </c>
      <c r="D2107" s="21" t="s">
        <v>8240</v>
      </c>
      <c r="E2107" s="549" t="s">
        <v>8258</v>
      </c>
      <c r="F2107" s="549" t="s">
        <v>8203</v>
      </c>
      <c r="G2107" s="549" t="s">
        <v>7841</v>
      </c>
      <c r="H2107" s="550">
        <v>4030.462</v>
      </c>
      <c r="I2107" s="21">
        <v>0</v>
      </c>
      <c r="J2107" s="21">
        <v>0</v>
      </c>
      <c r="K2107" s="42" t="s">
        <v>7919</v>
      </c>
      <c r="L2107" s="4" t="s">
        <v>8259</v>
      </c>
      <c r="M2107" s="549" t="s">
        <v>7979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</row>
    <row r="2108" spans="1:112" ht="60" customHeight="1">
      <c r="A2108" s="21">
        <v>105</v>
      </c>
      <c r="B2108" s="21"/>
      <c r="C2108" s="549" t="s">
        <v>8260</v>
      </c>
      <c r="D2108" s="21" t="s">
        <v>8261</v>
      </c>
      <c r="E2108" s="549" t="s">
        <v>8262</v>
      </c>
      <c r="F2108" s="549" t="s">
        <v>8263</v>
      </c>
      <c r="G2108" s="549" t="s">
        <v>8264</v>
      </c>
      <c r="H2108" s="550">
        <v>68323.822</v>
      </c>
      <c r="I2108" s="21">
        <v>0</v>
      </c>
      <c r="J2108" s="390">
        <v>0</v>
      </c>
      <c r="K2108" s="42">
        <v>43334</v>
      </c>
      <c r="L2108" s="4" t="s">
        <v>8265</v>
      </c>
      <c r="M2108" s="551" t="s">
        <v>7849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</row>
    <row r="2109" spans="1:112" ht="74.25" customHeight="1">
      <c r="A2109" s="21">
        <v>106</v>
      </c>
      <c r="B2109" s="21"/>
      <c r="C2109" s="549" t="s">
        <v>8266</v>
      </c>
      <c r="D2109" s="21" t="s">
        <v>8240</v>
      </c>
      <c r="E2109" s="549" t="s">
        <v>8267</v>
      </c>
      <c r="F2109" s="549" t="s">
        <v>8268</v>
      </c>
      <c r="G2109" s="549" t="s">
        <v>7841</v>
      </c>
      <c r="H2109" s="550">
        <v>5771</v>
      </c>
      <c r="I2109" s="21">
        <v>0</v>
      </c>
      <c r="J2109" s="21">
        <v>0</v>
      </c>
      <c r="K2109" s="21" t="s">
        <v>7154</v>
      </c>
      <c r="L2109" s="4" t="s">
        <v>8269</v>
      </c>
      <c r="M2109" s="549" t="s">
        <v>7979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</row>
    <row r="2110" spans="1:112" ht="68.25" customHeight="1">
      <c r="A2110" s="21">
        <v>107</v>
      </c>
      <c r="B2110" s="21"/>
      <c r="C2110" s="549" t="s">
        <v>8270</v>
      </c>
      <c r="D2110" s="21" t="s">
        <v>8240</v>
      </c>
      <c r="E2110" s="549" t="s">
        <v>8271</v>
      </c>
      <c r="F2110" s="549" t="s">
        <v>8272</v>
      </c>
      <c r="G2110" s="549" t="s">
        <v>7841</v>
      </c>
      <c r="H2110" s="550">
        <v>3201</v>
      </c>
      <c r="I2110" s="21">
        <v>0</v>
      </c>
      <c r="J2110" s="21">
        <v>0</v>
      </c>
      <c r="K2110" s="42">
        <v>43341</v>
      </c>
      <c r="L2110" s="4" t="s">
        <v>8273</v>
      </c>
      <c r="M2110" s="549" t="s">
        <v>7979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</row>
    <row r="2111" spans="1:112" ht="74.25" customHeight="1">
      <c r="A2111" s="21">
        <v>108</v>
      </c>
      <c r="B2111" s="21"/>
      <c r="C2111" s="549" t="s">
        <v>8274</v>
      </c>
      <c r="D2111" s="21" t="s">
        <v>8275</v>
      </c>
      <c r="E2111" s="549" t="s">
        <v>8276</v>
      </c>
      <c r="F2111" s="549" t="s">
        <v>8277</v>
      </c>
      <c r="G2111" s="549" t="s">
        <v>7841</v>
      </c>
      <c r="H2111" s="550">
        <v>4364.5</v>
      </c>
      <c r="I2111" s="21">
        <v>0</v>
      </c>
      <c r="J2111" s="21">
        <v>0</v>
      </c>
      <c r="K2111" s="21" t="s">
        <v>8146</v>
      </c>
      <c r="L2111" s="4" t="s">
        <v>8278</v>
      </c>
      <c r="M2111" s="549" t="s">
        <v>7979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</row>
    <row r="2112" spans="1:112" ht="49.5" customHeight="1">
      <c r="A2112" s="21">
        <v>109</v>
      </c>
      <c r="B2112" s="21"/>
      <c r="C2112" s="549" t="s">
        <v>8279</v>
      </c>
      <c r="D2112" s="21" t="s">
        <v>8275</v>
      </c>
      <c r="E2112" s="549" t="s">
        <v>8280</v>
      </c>
      <c r="F2112" s="549" t="s">
        <v>8281</v>
      </c>
      <c r="G2112" s="549" t="s">
        <v>7841</v>
      </c>
      <c r="H2112" s="550">
        <v>9000</v>
      </c>
      <c r="I2112" s="21">
        <v>0</v>
      </c>
      <c r="J2112" s="21">
        <v>0</v>
      </c>
      <c r="K2112" s="21" t="s">
        <v>5531</v>
      </c>
      <c r="L2112" s="4" t="s">
        <v>8282</v>
      </c>
      <c r="M2112" s="549" t="s">
        <v>7979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</row>
    <row r="2113" spans="1:112" ht="60" customHeight="1">
      <c r="A2113" s="21">
        <v>110</v>
      </c>
      <c r="B2113" s="21"/>
      <c r="C2113" s="549" t="s">
        <v>8283</v>
      </c>
      <c r="D2113" s="21" t="s">
        <v>8275</v>
      </c>
      <c r="E2113" s="549" t="s">
        <v>8284</v>
      </c>
      <c r="F2113" s="549" t="s">
        <v>8285</v>
      </c>
      <c r="G2113" s="549" t="s">
        <v>7841</v>
      </c>
      <c r="H2113" s="550">
        <v>3000</v>
      </c>
      <c r="I2113" s="21">
        <v>0</v>
      </c>
      <c r="J2113" s="21">
        <v>0</v>
      </c>
      <c r="K2113" s="42">
        <v>43312</v>
      </c>
      <c r="L2113" s="4" t="s">
        <v>8286</v>
      </c>
      <c r="M2113" s="549" t="s">
        <v>7979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</row>
    <row r="2114" spans="1:112" ht="49.5" customHeight="1">
      <c r="A2114" s="21">
        <v>111</v>
      </c>
      <c r="B2114" s="21"/>
      <c r="C2114" s="549" t="s">
        <v>8287</v>
      </c>
      <c r="D2114" s="21" t="s">
        <v>8288</v>
      </c>
      <c r="E2114" s="549" t="s">
        <v>8289</v>
      </c>
      <c r="F2114" s="549" t="s">
        <v>8290</v>
      </c>
      <c r="G2114" s="549" t="s">
        <v>7841</v>
      </c>
      <c r="H2114" s="550">
        <v>1950.412</v>
      </c>
      <c r="I2114" s="21">
        <v>0</v>
      </c>
      <c r="J2114" s="21">
        <v>0</v>
      </c>
      <c r="K2114" s="42">
        <v>42956</v>
      </c>
      <c r="L2114" s="4" t="s">
        <v>8291</v>
      </c>
      <c r="M2114" s="549" t="s">
        <v>7979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</row>
    <row r="2115" spans="1:112" ht="74.25" customHeight="1">
      <c r="A2115" s="21">
        <v>112</v>
      </c>
      <c r="B2115" s="21"/>
      <c r="C2115" s="549" t="s">
        <v>8292</v>
      </c>
      <c r="D2115" s="21" t="s">
        <v>8293</v>
      </c>
      <c r="E2115" s="549" t="s">
        <v>8294</v>
      </c>
      <c r="F2115" s="549" t="s">
        <v>8295</v>
      </c>
      <c r="G2115" s="549" t="s">
        <v>7841</v>
      </c>
      <c r="H2115" s="550">
        <v>500</v>
      </c>
      <c r="I2115" s="21">
        <v>0</v>
      </c>
      <c r="J2115" s="21">
        <v>0</v>
      </c>
      <c r="K2115" s="42">
        <v>43411</v>
      </c>
      <c r="L2115" s="4" t="s">
        <v>8296</v>
      </c>
      <c r="M2115" s="549" t="s">
        <v>7979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</row>
    <row r="2116" spans="1:112" ht="68.25" customHeight="1">
      <c r="A2116" s="21">
        <v>113</v>
      </c>
      <c r="B2116" s="21"/>
      <c r="C2116" s="549" t="s">
        <v>8297</v>
      </c>
      <c r="D2116" s="21" t="s">
        <v>8293</v>
      </c>
      <c r="E2116" s="549" t="s">
        <v>8298</v>
      </c>
      <c r="F2116" s="549" t="s">
        <v>8299</v>
      </c>
      <c r="G2116" s="549" t="s">
        <v>7841</v>
      </c>
      <c r="H2116" s="550">
        <v>3000</v>
      </c>
      <c r="I2116" s="21">
        <v>0</v>
      </c>
      <c r="J2116" s="21">
        <v>0</v>
      </c>
      <c r="K2116" s="42">
        <v>43413</v>
      </c>
      <c r="L2116" s="4" t="s">
        <v>8300</v>
      </c>
      <c r="M2116" s="549" t="s">
        <v>7979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</row>
    <row r="2117" spans="1:112" ht="74.25" customHeight="1">
      <c r="A2117" s="21">
        <v>114</v>
      </c>
      <c r="B2117" s="21"/>
      <c r="C2117" s="549" t="s">
        <v>8301</v>
      </c>
      <c r="D2117" s="21" t="s">
        <v>8293</v>
      </c>
      <c r="E2117" s="549" t="s">
        <v>8302</v>
      </c>
      <c r="F2117" s="549" t="s">
        <v>8303</v>
      </c>
      <c r="G2117" s="549" t="s">
        <v>7841</v>
      </c>
      <c r="H2117" s="550">
        <v>1950.412</v>
      </c>
      <c r="I2117" s="21">
        <v>0</v>
      </c>
      <c r="J2117" s="21">
        <v>0</v>
      </c>
      <c r="K2117" s="42" t="s">
        <v>8229</v>
      </c>
      <c r="L2117" s="4" t="s">
        <v>8304</v>
      </c>
      <c r="M2117" s="549" t="s">
        <v>7979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</row>
    <row r="2118" spans="1:112" ht="49.5" customHeight="1">
      <c r="A2118" s="21">
        <v>115</v>
      </c>
      <c r="B2118" s="21"/>
      <c r="C2118" s="549" t="s">
        <v>8305</v>
      </c>
      <c r="D2118" s="21" t="s">
        <v>8293</v>
      </c>
      <c r="E2118" s="549" t="s">
        <v>8306</v>
      </c>
      <c r="F2118" s="549" t="s">
        <v>8307</v>
      </c>
      <c r="G2118" s="549" t="s">
        <v>8308</v>
      </c>
      <c r="H2118" s="550">
        <v>40699</v>
      </c>
      <c r="I2118" s="21">
        <v>0</v>
      </c>
      <c r="J2118" s="21">
        <v>0</v>
      </c>
      <c r="K2118" s="42">
        <v>43413</v>
      </c>
      <c r="L2118" s="4" t="s">
        <v>8309</v>
      </c>
      <c r="M2118" s="549" t="s">
        <v>7979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</row>
    <row r="2119" spans="1:112" ht="60" customHeight="1">
      <c r="A2119" s="21">
        <v>116</v>
      </c>
      <c r="B2119" s="21"/>
      <c r="C2119" s="549" t="s">
        <v>8310</v>
      </c>
      <c r="D2119" s="21" t="s">
        <v>8293</v>
      </c>
      <c r="E2119" s="549" t="s">
        <v>8311</v>
      </c>
      <c r="F2119" s="549" t="s">
        <v>7886</v>
      </c>
      <c r="G2119" s="549" t="s">
        <v>7841</v>
      </c>
      <c r="H2119" s="550">
        <v>2600</v>
      </c>
      <c r="I2119" s="21">
        <v>0</v>
      </c>
      <c r="J2119" s="21">
        <v>0</v>
      </c>
      <c r="K2119" s="42">
        <v>42288</v>
      </c>
      <c r="L2119" s="4" t="s">
        <v>8312</v>
      </c>
      <c r="M2119" s="549" t="s">
        <v>7979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</row>
    <row r="2120" spans="1:112" ht="60" customHeight="1">
      <c r="A2120" s="21">
        <v>117</v>
      </c>
      <c r="B2120" s="21"/>
      <c r="C2120" s="549" t="s">
        <v>8313</v>
      </c>
      <c r="D2120" s="21" t="s">
        <v>8293</v>
      </c>
      <c r="E2120" s="549" t="s">
        <v>8314</v>
      </c>
      <c r="F2120" s="549" t="s">
        <v>8022</v>
      </c>
      <c r="G2120" s="549" t="s">
        <v>7841</v>
      </c>
      <c r="H2120" s="550">
        <v>8000</v>
      </c>
      <c r="I2120" s="21">
        <v>0</v>
      </c>
      <c r="J2120" s="21">
        <v>0</v>
      </c>
      <c r="K2120" s="42">
        <v>42288</v>
      </c>
      <c r="L2120" s="4" t="s">
        <v>8315</v>
      </c>
      <c r="M2120" s="549" t="s">
        <v>7979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</row>
    <row r="2121" spans="1:112" ht="49.5" customHeight="1">
      <c r="A2121" s="21">
        <v>118</v>
      </c>
      <c r="B2121" s="21"/>
      <c r="C2121" s="549" t="s">
        <v>8226</v>
      </c>
      <c r="D2121" s="21" t="s">
        <v>8293</v>
      </c>
      <c r="E2121" s="549" t="s">
        <v>8316</v>
      </c>
      <c r="F2121" s="549" t="s">
        <v>8317</v>
      </c>
      <c r="G2121" s="549" t="s">
        <v>7841</v>
      </c>
      <c r="H2121" s="550">
        <v>5200</v>
      </c>
      <c r="I2121" s="21">
        <v>0</v>
      </c>
      <c r="J2121" s="21">
        <v>0</v>
      </c>
      <c r="K2121" s="42" t="s">
        <v>8229</v>
      </c>
      <c r="L2121" s="4" t="s">
        <v>8230</v>
      </c>
      <c r="M2121" s="549" t="s">
        <v>7979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</row>
    <row r="2122" spans="1:112" ht="60" customHeight="1">
      <c r="A2122" s="21">
        <v>119</v>
      </c>
      <c r="B2122" s="21"/>
      <c r="C2122" s="549" t="s">
        <v>8318</v>
      </c>
      <c r="D2122" s="21" t="s">
        <v>8293</v>
      </c>
      <c r="E2122" s="549" t="s">
        <v>8298</v>
      </c>
      <c r="F2122" s="549" t="s">
        <v>7840</v>
      </c>
      <c r="G2122" s="549" t="s">
        <v>7841</v>
      </c>
      <c r="H2122" s="550">
        <v>2500</v>
      </c>
      <c r="I2122" s="21">
        <v>0</v>
      </c>
      <c r="J2122" s="21">
        <v>0</v>
      </c>
      <c r="K2122" s="42">
        <v>43325</v>
      </c>
      <c r="L2122" s="4" t="s">
        <v>8319</v>
      </c>
      <c r="M2122" s="549" t="s">
        <v>7979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</row>
    <row r="2123" spans="1:112" ht="60" customHeight="1">
      <c r="A2123" s="21">
        <v>120</v>
      </c>
      <c r="B2123" s="21"/>
      <c r="C2123" s="549" t="s">
        <v>8320</v>
      </c>
      <c r="D2123" s="21" t="s">
        <v>8293</v>
      </c>
      <c r="E2123" s="549" t="s">
        <v>8321</v>
      </c>
      <c r="F2123" s="549" t="s">
        <v>7900</v>
      </c>
      <c r="G2123" s="549" t="s">
        <v>7841</v>
      </c>
      <c r="H2123" s="550">
        <v>400</v>
      </c>
      <c r="I2123" s="21">
        <v>0</v>
      </c>
      <c r="J2123" s="21">
        <v>0</v>
      </c>
      <c r="K2123" s="42" t="s">
        <v>8189</v>
      </c>
      <c r="L2123" s="4" t="s">
        <v>8322</v>
      </c>
      <c r="M2123" s="549" t="s">
        <v>7979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</row>
    <row r="2124" spans="1:112" ht="60" customHeight="1">
      <c r="A2124" s="21">
        <v>121</v>
      </c>
      <c r="B2124" s="21"/>
      <c r="C2124" s="549" t="s">
        <v>8323</v>
      </c>
      <c r="D2124" s="21" t="s">
        <v>8293</v>
      </c>
      <c r="E2124" s="549" t="s">
        <v>8324</v>
      </c>
      <c r="F2124" s="549" t="s">
        <v>8042</v>
      </c>
      <c r="G2124" s="549" t="s">
        <v>7841</v>
      </c>
      <c r="H2124" s="550">
        <v>5000</v>
      </c>
      <c r="I2124" s="21">
        <v>0</v>
      </c>
      <c r="J2124" s="21">
        <v>0</v>
      </c>
      <c r="K2124" s="42">
        <v>42288</v>
      </c>
      <c r="L2124" s="4" t="s">
        <v>8325</v>
      </c>
      <c r="M2124" s="549" t="s">
        <v>7979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</row>
    <row r="2125" spans="1:112" ht="60" customHeight="1">
      <c r="A2125" s="21">
        <v>122</v>
      </c>
      <c r="B2125" s="21"/>
      <c r="C2125" s="549" t="s">
        <v>8326</v>
      </c>
      <c r="D2125" s="21" t="s">
        <v>8293</v>
      </c>
      <c r="E2125" s="549" t="s">
        <v>8327</v>
      </c>
      <c r="F2125" s="549" t="s">
        <v>8328</v>
      </c>
      <c r="G2125" s="549" t="s">
        <v>7841</v>
      </c>
      <c r="H2125" s="550">
        <v>200</v>
      </c>
      <c r="I2125" s="21">
        <v>0</v>
      </c>
      <c r="J2125" s="21">
        <v>0</v>
      </c>
      <c r="K2125" s="42" t="s">
        <v>8189</v>
      </c>
      <c r="L2125" s="4" t="s">
        <v>8329</v>
      </c>
      <c r="M2125" s="549" t="s">
        <v>7979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</row>
    <row r="2126" spans="1:112" ht="60" customHeight="1">
      <c r="A2126" s="21">
        <v>123</v>
      </c>
      <c r="B2126" s="21"/>
      <c r="C2126" s="549" t="s">
        <v>8330</v>
      </c>
      <c r="D2126" s="21" t="s">
        <v>8293</v>
      </c>
      <c r="E2126" s="549" t="s">
        <v>8331</v>
      </c>
      <c r="F2126" s="549" t="s">
        <v>8332</v>
      </c>
      <c r="G2126" s="549" t="s">
        <v>7841</v>
      </c>
      <c r="H2126" s="550">
        <v>3050</v>
      </c>
      <c r="I2126" s="21">
        <v>0</v>
      </c>
      <c r="J2126" s="21">
        <v>0</v>
      </c>
      <c r="K2126" s="21" t="s">
        <v>8083</v>
      </c>
      <c r="L2126" s="4" t="s">
        <v>8333</v>
      </c>
      <c r="M2126" s="549" t="s">
        <v>7979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</row>
    <row r="2127" spans="1:112" ht="60" customHeight="1">
      <c r="A2127" s="21">
        <v>124</v>
      </c>
      <c r="B2127" s="21"/>
      <c r="C2127" s="549" t="s">
        <v>8334</v>
      </c>
      <c r="D2127" s="21" t="s">
        <v>8293</v>
      </c>
      <c r="E2127" s="549" t="s">
        <v>8335</v>
      </c>
      <c r="F2127" s="549" t="s">
        <v>8277</v>
      </c>
      <c r="G2127" s="549" t="s">
        <v>7841</v>
      </c>
      <c r="H2127" s="550">
        <v>5000</v>
      </c>
      <c r="I2127" s="21">
        <v>0</v>
      </c>
      <c r="J2127" s="21">
        <v>0</v>
      </c>
      <c r="K2127" s="21" t="s">
        <v>8083</v>
      </c>
      <c r="L2127" s="4" t="s">
        <v>8336</v>
      </c>
      <c r="M2127" s="549" t="s">
        <v>7979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</row>
    <row r="2128" spans="1:112" ht="60" customHeight="1">
      <c r="A2128" s="21">
        <v>125</v>
      </c>
      <c r="B2128" s="21"/>
      <c r="C2128" s="549" t="s">
        <v>8337</v>
      </c>
      <c r="D2128" s="21" t="s">
        <v>8293</v>
      </c>
      <c r="E2128" s="549" t="s">
        <v>8338</v>
      </c>
      <c r="F2128" s="549" t="s">
        <v>8339</v>
      </c>
      <c r="G2128" s="549" t="s">
        <v>7841</v>
      </c>
      <c r="H2128" s="550">
        <v>1020</v>
      </c>
      <c r="I2128" s="21">
        <v>0</v>
      </c>
      <c r="J2128" s="21">
        <v>0</v>
      </c>
      <c r="K2128" s="21" t="s">
        <v>8083</v>
      </c>
      <c r="L2128" s="4" t="s">
        <v>8340</v>
      </c>
      <c r="M2128" s="549" t="s">
        <v>7979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</row>
    <row r="2129" spans="1:112" ht="49.5" customHeight="1">
      <c r="A2129" s="21">
        <v>126</v>
      </c>
      <c r="B2129" s="21"/>
      <c r="C2129" s="549" t="s">
        <v>8341</v>
      </c>
      <c r="D2129" s="21" t="s">
        <v>8293</v>
      </c>
      <c r="E2129" s="549" t="s">
        <v>8342</v>
      </c>
      <c r="F2129" s="549" t="s">
        <v>7967</v>
      </c>
      <c r="G2129" s="549" t="s">
        <v>7841</v>
      </c>
      <c r="H2129" s="550">
        <v>4371</v>
      </c>
      <c r="I2129" s="21">
        <v>0</v>
      </c>
      <c r="J2129" s="21">
        <v>0</v>
      </c>
      <c r="K2129" s="21" t="s">
        <v>8343</v>
      </c>
      <c r="L2129" s="4" t="s">
        <v>8344</v>
      </c>
      <c r="M2129" s="549" t="s">
        <v>7979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</row>
    <row r="2130" spans="1:112" ht="57" customHeight="1">
      <c r="A2130" s="21">
        <v>127</v>
      </c>
      <c r="B2130" s="21"/>
      <c r="C2130" s="549" t="s">
        <v>8345</v>
      </c>
      <c r="D2130" s="21" t="s">
        <v>7922</v>
      </c>
      <c r="E2130" s="549" t="s">
        <v>8346</v>
      </c>
      <c r="F2130" s="549" t="s">
        <v>8347</v>
      </c>
      <c r="G2130" s="549" t="s">
        <v>7841</v>
      </c>
      <c r="H2130" s="550">
        <v>33200</v>
      </c>
      <c r="I2130" s="21">
        <v>0</v>
      </c>
      <c r="J2130" s="21">
        <v>0</v>
      </c>
      <c r="K2130" s="21" t="s">
        <v>5027</v>
      </c>
      <c r="L2130" s="4" t="s">
        <v>8348</v>
      </c>
      <c r="M2130" s="549" t="s">
        <v>7979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</row>
    <row r="2131" spans="1:112" ht="57" customHeight="1">
      <c r="A2131" s="21">
        <v>128</v>
      </c>
      <c r="B2131" s="21"/>
      <c r="C2131" s="549" t="s">
        <v>8349</v>
      </c>
      <c r="D2131" s="21" t="s">
        <v>7922</v>
      </c>
      <c r="E2131" s="549" t="s">
        <v>8350</v>
      </c>
      <c r="F2131" s="549" t="s">
        <v>8351</v>
      </c>
      <c r="G2131" s="549" t="s">
        <v>7841</v>
      </c>
      <c r="H2131" s="550">
        <v>3866</v>
      </c>
      <c r="I2131" s="21">
        <v>0</v>
      </c>
      <c r="J2131" s="21">
        <v>0</v>
      </c>
      <c r="K2131" s="21" t="s">
        <v>7977</v>
      </c>
      <c r="L2131" s="4" t="s">
        <v>8352</v>
      </c>
      <c r="M2131" s="549" t="s">
        <v>7979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</row>
    <row r="2132" spans="1:112" ht="60" customHeight="1">
      <c r="A2132" s="21">
        <v>129</v>
      </c>
      <c r="B2132" s="21"/>
      <c r="C2132" s="549" t="s">
        <v>8353</v>
      </c>
      <c r="D2132" s="21" t="s">
        <v>8354</v>
      </c>
      <c r="E2132" s="549" t="s">
        <v>8355</v>
      </c>
      <c r="F2132" s="549" t="s">
        <v>7918</v>
      </c>
      <c r="G2132" s="549" t="s">
        <v>7841</v>
      </c>
      <c r="H2132" s="550">
        <v>3000</v>
      </c>
      <c r="I2132" s="21">
        <v>0</v>
      </c>
      <c r="J2132" s="390">
        <v>0</v>
      </c>
      <c r="K2132" s="42">
        <v>42591</v>
      </c>
      <c r="L2132" s="4" t="s">
        <v>8356</v>
      </c>
      <c r="M2132" s="551" t="s">
        <v>7849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</row>
    <row r="2133" spans="1:112" ht="60" customHeight="1">
      <c r="A2133" s="21">
        <v>130</v>
      </c>
      <c r="B2133" s="21"/>
      <c r="C2133" s="549" t="s">
        <v>8357</v>
      </c>
      <c r="D2133" s="21" t="s">
        <v>8358</v>
      </c>
      <c r="E2133" s="549" t="s">
        <v>7949</v>
      </c>
      <c r="F2133" s="549" t="s">
        <v>8117</v>
      </c>
      <c r="G2133" s="549" t="s">
        <v>7841</v>
      </c>
      <c r="H2133" s="550">
        <v>21600</v>
      </c>
      <c r="I2133" s="21">
        <v>0</v>
      </c>
      <c r="J2133" s="390">
        <v>0</v>
      </c>
      <c r="K2133" s="42">
        <v>42258</v>
      </c>
      <c r="L2133" s="554" t="s">
        <v>8359</v>
      </c>
      <c r="M2133" s="551" t="s">
        <v>7849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</row>
    <row r="2134" spans="1:112" ht="49.5" customHeight="1">
      <c r="A2134" s="21">
        <v>131</v>
      </c>
      <c r="B2134" s="21"/>
      <c r="C2134" s="549" t="s">
        <v>8360</v>
      </c>
      <c r="D2134" s="21" t="s">
        <v>8358</v>
      </c>
      <c r="E2134" s="549" t="s">
        <v>7949</v>
      </c>
      <c r="F2134" s="549" t="s">
        <v>8112</v>
      </c>
      <c r="G2134" s="549" t="s">
        <v>7841</v>
      </c>
      <c r="H2134" s="550">
        <v>14200</v>
      </c>
      <c r="I2134" s="21">
        <v>0</v>
      </c>
      <c r="J2134" s="390">
        <v>0</v>
      </c>
      <c r="K2134" s="42">
        <v>43333</v>
      </c>
      <c r="L2134" s="4" t="s">
        <v>8361</v>
      </c>
      <c r="M2134" s="551" t="s">
        <v>7849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</row>
    <row r="2135" spans="1:112" ht="57" customHeight="1">
      <c r="A2135" s="21">
        <v>132</v>
      </c>
      <c r="B2135" s="21"/>
      <c r="C2135" s="549" t="s">
        <v>8362</v>
      </c>
      <c r="D2135" s="21" t="s">
        <v>8363</v>
      </c>
      <c r="E2135" s="549" t="s">
        <v>8364</v>
      </c>
      <c r="F2135" s="549" t="s">
        <v>8255</v>
      </c>
      <c r="G2135" s="549" t="s">
        <v>8365</v>
      </c>
      <c r="H2135" s="550">
        <v>27750</v>
      </c>
      <c r="I2135" s="21">
        <v>0</v>
      </c>
      <c r="J2135" s="390">
        <v>0</v>
      </c>
      <c r="K2135" s="21" t="s">
        <v>8343</v>
      </c>
      <c r="L2135" s="4" t="s">
        <v>8366</v>
      </c>
      <c r="M2135" s="551" t="s">
        <v>7849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</row>
    <row r="2136" spans="1:112" ht="57" customHeight="1">
      <c r="A2136" s="21">
        <v>133</v>
      </c>
      <c r="B2136" s="21"/>
      <c r="C2136" s="549" t="s">
        <v>8367</v>
      </c>
      <c r="D2136" s="21" t="s">
        <v>7922</v>
      </c>
      <c r="E2136" s="549" t="s">
        <v>8368</v>
      </c>
      <c r="F2136" s="549" t="s">
        <v>7982</v>
      </c>
      <c r="G2136" s="549" t="s">
        <v>7841</v>
      </c>
      <c r="H2136" s="550">
        <v>200</v>
      </c>
      <c r="I2136" s="21">
        <v>0</v>
      </c>
      <c r="J2136" s="21">
        <v>0</v>
      </c>
      <c r="K2136" s="21" t="s">
        <v>8083</v>
      </c>
      <c r="L2136" s="4" t="s">
        <v>8369</v>
      </c>
      <c r="M2136" s="549" t="s">
        <v>7979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</row>
    <row r="2137" spans="1:112" ht="60" customHeight="1">
      <c r="A2137" s="21">
        <v>134</v>
      </c>
      <c r="B2137" s="21"/>
      <c r="C2137" s="549" t="s">
        <v>8370</v>
      </c>
      <c r="D2137" s="21" t="s">
        <v>8358</v>
      </c>
      <c r="E2137" s="549" t="s">
        <v>8371</v>
      </c>
      <c r="F2137" s="549" t="s">
        <v>8372</v>
      </c>
      <c r="G2137" s="549" t="s">
        <v>7841</v>
      </c>
      <c r="H2137" s="550">
        <v>3000</v>
      </c>
      <c r="I2137" s="21">
        <v>0</v>
      </c>
      <c r="J2137" s="390">
        <v>0</v>
      </c>
      <c r="K2137" s="42" t="s">
        <v>8373</v>
      </c>
      <c r="L2137" s="4" t="s">
        <v>8374</v>
      </c>
      <c r="M2137" s="551" t="s">
        <v>7849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</row>
    <row r="2138" spans="1:112" ht="60" customHeight="1">
      <c r="A2138" s="21">
        <v>135</v>
      </c>
      <c r="B2138" s="21"/>
      <c r="C2138" s="549" t="s">
        <v>8367</v>
      </c>
      <c r="D2138" s="21" t="s">
        <v>7922</v>
      </c>
      <c r="E2138" s="549" t="s">
        <v>8375</v>
      </c>
      <c r="F2138" s="549" t="s">
        <v>8376</v>
      </c>
      <c r="G2138" s="549" t="s">
        <v>7841</v>
      </c>
      <c r="H2138" s="550">
        <v>5200</v>
      </c>
      <c r="I2138" s="21">
        <v>0</v>
      </c>
      <c r="J2138" s="21">
        <v>0</v>
      </c>
      <c r="K2138" s="21" t="s">
        <v>8083</v>
      </c>
      <c r="L2138" s="4" t="s">
        <v>8377</v>
      </c>
      <c r="M2138" s="549" t="s">
        <v>7979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</row>
    <row r="2139" spans="1:112" ht="57" customHeight="1">
      <c r="A2139" s="21">
        <v>136</v>
      </c>
      <c r="B2139" s="21"/>
      <c r="C2139" s="549" t="s">
        <v>8367</v>
      </c>
      <c r="D2139" s="21" t="s">
        <v>7922</v>
      </c>
      <c r="E2139" s="549" t="s">
        <v>8338</v>
      </c>
      <c r="F2139" s="549" t="s">
        <v>8378</v>
      </c>
      <c r="G2139" s="549" t="s">
        <v>7841</v>
      </c>
      <c r="H2139" s="550">
        <v>820</v>
      </c>
      <c r="I2139" s="21">
        <v>0</v>
      </c>
      <c r="J2139" s="21">
        <v>0</v>
      </c>
      <c r="K2139" s="21" t="s">
        <v>8083</v>
      </c>
      <c r="L2139" s="4" t="s">
        <v>8369</v>
      </c>
      <c r="M2139" s="549" t="s">
        <v>7979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</row>
    <row r="2140" spans="1:112" ht="57" customHeight="1">
      <c r="A2140" s="21">
        <v>137</v>
      </c>
      <c r="B2140" s="21"/>
      <c r="C2140" s="549" t="s">
        <v>8379</v>
      </c>
      <c r="D2140" s="21" t="s">
        <v>7922</v>
      </c>
      <c r="E2140" s="549" t="s">
        <v>8380</v>
      </c>
      <c r="F2140" s="549" t="s">
        <v>8381</v>
      </c>
      <c r="G2140" s="549" t="s">
        <v>7841</v>
      </c>
      <c r="H2140" s="550">
        <v>24079</v>
      </c>
      <c r="I2140" s="21">
        <v>0</v>
      </c>
      <c r="J2140" s="21">
        <v>0</v>
      </c>
      <c r="K2140" s="42">
        <v>42597</v>
      </c>
      <c r="L2140" s="4" t="s">
        <v>8382</v>
      </c>
      <c r="M2140" s="549" t="s">
        <v>7979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</row>
    <row r="2141" spans="1:112" ht="60" customHeight="1">
      <c r="A2141" s="21">
        <v>138</v>
      </c>
      <c r="B2141" s="21"/>
      <c r="C2141" s="549" t="s">
        <v>8383</v>
      </c>
      <c r="D2141" s="21" t="s">
        <v>8384</v>
      </c>
      <c r="E2141" s="549" t="s">
        <v>8385</v>
      </c>
      <c r="F2141" s="549" t="s">
        <v>8299</v>
      </c>
      <c r="G2141" s="549" t="s">
        <v>7841</v>
      </c>
      <c r="H2141" s="550">
        <v>3300</v>
      </c>
      <c r="I2141" s="21">
        <v>0</v>
      </c>
      <c r="J2141" s="390">
        <v>0</v>
      </c>
      <c r="K2141" s="42" t="s">
        <v>8386</v>
      </c>
      <c r="L2141" s="4" t="s">
        <v>8387</v>
      </c>
      <c r="M2141" s="551" t="s">
        <v>7849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</row>
    <row r="2142" spans="1:112" ht="57" customHeight="1">
      <c r="A2142" s="21">
        <v>139</v>
      </c>
      <c r="B2142" s="21"/>
      <c r="C2142" s="549" t="s">
        <v>8388</v>
      </c>
      <c r="D2142" s="21" t="s">
        <v>8384</v>
      </c>
      <c r="E2142" s="549" t="s">
        <v>8389</v>
      </c>
      <c r="F2142" s="549" t="s">
        <v>8390</v>
      </c>
      <c r="G2142" s="549" t="s">
        <v>8391</v>
      </c>
      <c r="H2142" s="550">
        <v>7000</v>
      </c>
      <c r="I2142" s="21">
        <v>0</v>
      </c>
      <c r="J2142" s="390">
        <v>0</v>
      </c>
      <c r="K2142" s="42" t="s">
        <v>8189</v>
      </c>
      <c r="L2142" s="4" t="s">
        <v>8392</v>
      </c>
      <c r="M2142" s="551" t="s">
        <v>7849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</row>
    <row r="2143" spans="1:112" ht="57" customHeight="1">
      <c r="A2143" s="21">
        <v>140</v>
      </c>
      <c r="B2143" s="21"/>
      <c r="C2143" s="549" t="s">
        <v>8393</v>
      </c>
      <c r="D2143" s="21" t="s">
        <v>7845</v>
      </c>
      <c r="E2143" s="549" t="s">
        <v>8394</v>
      </c>
      <c r="F2143" s="549" t="s">
        <v>8395</v>
      </c>
      <c r="G2143" s="549" t="s">
        <v>7841</v>
      </c>
      <c r="H2143" s="550">
        <v>16898</v>
      </c>
      <c r="I2143" s="21">
        <v>0</v>
      </c>
      <c r="J2143" s="390">
        <v>0</v>
      </c>
      <c r="K2143" s="42">
        <v>42319</v>
      </c>
      <c r="L2143" s="554" t="s">
        <v>8396</v>
      </c>
      <c r="M2143" s="551" t="s">
        <v>7849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</row>
    <row r="2144" spans="1:112" ht="49.5" customHeight="1">
      <c r="A2144" s="21">
        <v>141</v>
      </c>
      <c r="B2144" s="21"/>
      <c r="C2144" s="549" t="s">
        <v>8397</v>
      </c>
      <c r="D2144" s="21" t="s">
        <v>8363</v>
      </c>
      <c r="E2144" s="549" t="s">
        <v>8398</v>
      </c>
      <c r="F2144" s="549" t="s">
        <v>7896</v>
      </c>
      <c r="G2144" s="549" t="s">
        <v>7841</v>
      </c>
      <c r="H2144" s="550">
        <v>5400</v>
      </c>
      <c r="I2144" s="21">
        <v>0</v>
      </c>
      <c r="J2144" s="390">
        <v>0</v>
      </c>
      <c r="K2144" s="42">
        <v>42288</v>
      </c>
      <c r="L2144" s="554" t="s">
        <v>8399</v>
      </c>
      <c r="M2144" s="551" t="s">
        <v>7849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</row>
    <row r="2145" spans="1:112" ht="49.5" customHeight="1">
      <c r="A2145" s="21">
        <v>142</v>
      </c>
      <c r="B2145" s="21"/>
      <c r="C2145" s="549" t="s">
        <v>8400</v>
      </c>
      <c r="D2145" s="21" t="s">
        <v>8401</v>
      </c>
      <c r="E2145" s="549" t="s">
        <v>8402</v>
      </c>
      <c r="F2145" s="549" t="s">
        <v>8069</v>
      </c>
      <c r="G2145" s="549" t="s">
        <v>8403</v>
      </c>
      <c r="H2145" s="550">
        <v>12300</v>
      </c>
      <c r="I2145" s="21">
        <v>0</v>
      </c>
      <c r="J2145" s="390">
        <v>0</v>
      </c>
      <c r="K2145" s="42" t="s">
        <v>8404</v>
      </c>
      <c r="L2145" s="4" t="s">
        <v>8405</v>
      </c>
      <c r="M2145" s="551" t="s">
        <v>7849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</row>
    <row r="2146" spans="1:112" ht="49.5" customHeight="1">
      <c r="A2146" s="21">
        <v>143</v>
      </c>
      <c r="B2146" s="21"/>
      <c r="C2146" s="549" t="s">
        <v>8406</v>
      </c>
      <c r="D2146" s="21" t="s">
        <v>8401</v>
      </c>
      <c r="E2146" s="549" t="s">
        <v>8402</v>
      </c>
      <c r="F2146" s="549" t="s">
        <v>8122</v>
      </c>
      <c r="G2146" s="549" t="s">
        <v>7841</v>
      </c>
      <c r="H2146" s="550">
        <v>895</v>
      </c>
      <c r="I2146" s="21">
        <v>0</v>
      </c>
      <c r="J2146" s="390">
        <v>0</v>
      </c>
      <c r="K2146" s="42" t="s">
        <v>7971</v>
      </c>
      <c r="L2146" s="4" t="s">
        <v>8407</v>
      </c>
      <c r="M2146" s="551" t="s">
        <v>7849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</row>
    <row r="2147" spans="1:112" ht="49.5" customHeight="1">
      <c r="A2147" s="21">
        <v>144</v>
      </c>
      <c r="B2147" s="21"/>
      <c r="C2147" s="549" t="s">
        <v>8408</v>
      </c>
      <c r="D2147" s="21" t="s">
        <v>8275</v>
      </c>
      <c r="E2147" s="549" t="s">
        <v>8409</v>
      </c>
      <c r="F2147" s="549" t="s">
        <v>8410</v>
      </c>
      <c r="G2147" s="549" t="s">
        <v>7841</v>
      </c>
      <c r="H2147" s="550">
        <v>200</v>
      </c>
      <c r="I2147" s="21">
        <v>0</v>
      </c>
      <c r="J2147" s="21">
        <v>0</v>
      </c>
      <c r="K2147" s="21" t="s">
        <v>8411</v>
      </c>
      <c r="L2147" s="4" t="s">
        <v>8412</v>
      </c>
      <c r="M2147" s="549" t="s">
        <v>7979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</row>
    <row r="2148" spans="1:112" ht="49.5" customHeight="1">
      <c r="A2148" s="21">
        <v>145</v>
      </c>
      <c r="B2148" s="21"/>
      <c r="C2148" s="549" t="s">
        <v>8413</v>
      </c>
      <c r="D2148" s="21" t="s">
        <v>8275</v>
      </c>
      <c r="E2148" s="549" t="s">
        <v>8414</v>
      </c>
      <c r="F2148" s="549" t="s">
        <v>8415</v>
      </c>
      <c r="G2148" s="549" t="s">
        <v>7841</v>
      </c>
      <c r="H2148" s="550">
        <v>3200</v>
      </c>
      <c r="I2148" s="21">
        <v>0</v>
      </c>
      <c r="J2148" s="21">
        <v>0</v>
      </c>
      <c r="K2148" s="42">
        <v>43352</v>
      </c>
      <c r="L2148" s="4" t="s">
        <v>8416</v>
      </c>
      <c r="M2148" s="549" t="s">
        <v>7979</v>
      </c>
      <c r="N2148" s="3" t="s">
        <v>5067</v>
      </c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</row>
    <row r="2149" spans="1:112" ht="49.5" customHeight="1">
      <c r="A2149" s="21">
        <v>146</v>
      </c>
      <c r="B2149" s="21"/>
      <c r="C2149" s="549" t="s">
        <v>8417</v>
      </c>
      <c r="D2149" s="21" t="s">
        <v>8401</v>
      </c>
      <c r="E2149" s="549" t="s">
        <v>8418</v>
      </c>
      <c r="F2149" s="549" t="s">
        <v>8419</v>
      </c>
      <c r="G2149" s="549" t="s">
        <v>7841</v>
      </c>
      <c r="H2149" s="550">
        <v>450</v>
      </c>
      <c r="I2149" s="21">
        <v>0</v>
      </c>
      <c r="J2149" s="390">
        <v>0</v>
      </c>
      <c r="K2149" s="42" t="s">
        <v>8386</v>
      </c>
      <c r="L2149" s="4" t="s">
        <v>8420</v>
      </c>
      <c r="M2149" s="551" t="s">
        <v>7849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</row>
    <row r="2150" spans="1:112" ht="49.5" customHeight="1">
      <c r="A2150" s="21">
        <v>147</v>
      </c>
      <c r="B2150" s="21"/>
      <c r="C2150" s="549" t="s">
        <v>8421</v>
      </c>
      <c r="D2150" s="21" t="s">
        <v>8363</v>
      </c>
      <c r="E2150" s="549" t="s">
        <v>8422</v>
      </c>
      <c r="F2150" s="549" t="s">
        <v>7873</v>
      </c>
      <c r="G2150" s="549" t="s">
        <v>7841</v>
      </c>
      <c r="H2150" s="550">
        <v>400</v>
      </c>
      <c r="I2150" s="21">
        <v>0</v>
      </c>
      <c r="J2150" s="390">
        <v>0</v>
      </c>
      <c r="K2150" s="42">
        <v>42560</v>
      </c>
      <c r="L2150" s="4" t="s">
        <v>8423</v>
      </c>
      <c r="M2150" s="551" t="s">
        <v>7849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</row>
    <row r="2151" spans="1:112" ht="49.5" customHeight="1">
      <c r="A2151" s="21">
        <v>148</v>
      </c>
      <c r="B2151" s="21"/>
      <c r="C2151" s="549" t="s">
        <v>8424</v>
      </c>
      <c r="D2151" s="21" t="s">
        <v>8358</v>
      </c>
      <c r="E2151" s="549" t="s">
        <v>8425</v>
      </c>
      <c r="F2151" s="549" t="s">
        <v>8426</v>
      </c>
      <c r="G2151" s="549" t="s">
        <v>8427</v>
      </c>
      <c r="H2151" s="550">
        <v>38400</v>
      </c>
      <c r="I2151" s="21">
        <v>0</v>
      </c>
      <c r="J2151" s="390">
        <v>0</v>
      </c>
      <c r="K2151" s="21" t="s">
        <v>2271</v>
      </c>
      <c r="L2151" s="4" t="s">
        <v>8428</v>
      </c>
      <c r="M2151" s="551" t="s">
        <v>7849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</row>
    <row r="2152" spans="1:112" ht="39" customHeight="1">
      <c r="A2152" s="21">
        <v>149</v>
      </c>
      <c r="B2152" s="21"/>
      <c r="C2152" s="549" t="s">
        <v>8429</v>
      </c>
      <c r="D2152" s="21" t="s">
        <v>8261</v>
      </c>
      <c r="E2152" s="549" t="s">
        <v>8430</v>
      </c>
      <c r="F2152" s="549" t="s">
        <v>8431</v>
      </c>
      <c r="G2152" s="549" t="s">
        <v>7841</v>
      </c>
      <c r="H2152" s="550">
        <v>7500</v>
      </c>
      <c r="I2152" s="21">
        <v>0</v>
      </c>
      <c r="J2152" s="390">
        <v>0</v>
      </c>
      <c r="K2152" s="21" t="s">
        <v>5065</v>
      </c>
      <c r="L2152" s="4" t="s">
        <v>8432</v>
      </c>
      <c r="M2152" s="551" t="s">
        <v>7849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</row>
    <row r="2153" spans="1:112" s="385" customFormat="1" ht="38.25">
      <c r="A2153" s="21">
        <v>150</v>
      </c>
      <c r="B2153" s="21"/>
      <c r="C2153" s="549" t="s">
        <v>8433</v>
      </c>
      <c r="D2153" s="21" t="s">
        <v>8384</v>
      </c>
      <c r="E2153" s="549" t="s">
        <v>8434</v>
      </c>
      <c r="F2153" s="549" t="s">
        <v>8435</v>
      </c>
      <c r="G2153" s="549" t="s">
        <v>7841</v>
      </c>
      <c r="H2153" s="550">
        <v>4844.45</v>
      </c>
      <c r="I2153" s="21">
        <v>0</v>
      </c>
      <c r="J2153" s="390">
        <v>0</v>
      </c>
      <c r="K2153" s="21" t="s">
        <v>2271</v>
      </c>
      <c r="L2153" s="4" t="s">
        <v>8436</v>
      </c>
      <c r="M2153" s="551" t="s">
        <v>7849</v>
      </c>
      <c r="N2153" s="384"/>
      <c r="O2153" s="384"/>
      <c r="P2153" s="384"/>
      <c r="Q2153" s="384"/>
      <c r="R2153" s="384"/>
      <c r="S2153" s="384"/>
      <c r="T2153" s="384"/>
      <c r="U2153" s="384"/>
      <c r="V2153" s="384"/>
      <c r="W2153" s="384"/>
      <c r="X2153" s="384"/>
      <c r="Y2153" s="384"/>
      <c r="Z2153" s="384"/>
      <c r="AA2153" s="384"/>
      <c r="AB2153" s="384"/>
      <c r="AC2153" s="384"/>
      <c r="AD2153" s="384"/>
      <c r="AE2153" s="384"/>
      <c r="AF2153" s="384"/>
      <c r="AG2153" s="384"/>
      <c r="AH2153" s="384"/>
      <c r="AI2153" s="384"/>
      <c r="AJ2153" s="384"/>
      <c r="AK2153" s="384"/>
      <c r="AL2153" s="384"/>
      <c r="AM2153" s="384"/>
      <c r="AN2153" s="384"/>
      <c r="AO2153" s="384"/>
      <c r="AP2153" s="384"/>
      <c r="AQ2153" s="384"/>
      <c r="AR2153" s="384"/>
      <c r="AS2153" s="384"/>
      <c r="AT2153" s="384"/>
      <c r="AU2153" s="384"/>
      <c r="AV2153" s="384"/>
      <c r="AW2153" s="384"/>
      <c r="AX2153" s="384"/>
      <c r="AY2153" s="384"/>
      <c r="AZ2153" s="384"/>
      <c r="BA2153" s="384"/>
      <c r="BB2153" s="384"/>
      <c r="BC2153" s="384"/>
      <c r="BD2153" s="384"/>
      <c r="BE2153" s="384"/>
      <c r="BF2153" s="384"/>
      <c r="BG2153" s="384"/>
      <c r="BH2153" s="384"/>
      <c r="BI2153" s="384"/>
      <c r="BJ2153" s="384"/>
      <c r="BK2153" s="384"/>
      <c r="BL2153" s="384"/>
      <c r="BM2153" s="384"/>
      <c r="BN2153" s="384"/>
      <c r="BO2153" s="384"/>
      <c r="BP2153" s="384"/>
      <c r="BQ2153" s="384"/>
      <c r="BR2153" s="384"/>
      <c r="BS2153" s="384"/>
      <c r="BT2153" s="384"/>
      <c r="BU2153" s="384"/>
      <c r="BV2153" s="384"/>
      <c r="BW2153" s="384"/>
      <c r="BX2153" s="384"/>
      <c r="BY2153" s="384"/>
      <c r="BZ2153" s="384"/>
      <c r="CA2153" s="384"/>
      <c r="CB2153" s="384"/>
      <c r="CC2153" s="384"/>
      <c r="CD2153" s="384"/>
      <c r="CE2153" s="384"/>
      <c r="CF2153" s="384"/>
      <c r="CG2153" s="384"/>
      <c r="CH2153" s="384"/>
      <c r="CI2153" s="384"/>
      <c r="CJ2153" s="384"/>
      <c r="CK2153" s="384"/>
      <c r="CL2153" s="384"/>
      <c r="CM2153" s="384"/>
      <c r="CN2153" s="384"/>
      <c r="CO2153" s="384"/>
      <c r="CP2153" s="384"/>
      <c r="CQ2153" s="384"/>
      <c r="CR2153" s="384"/>
      <c r="CS2153" s="384"/>
      <c r="CT2153" s="384"/>
      <c r="CU2153" s="384"/>
      <c r="CV2153" s="384"/>
      <c r="CW2153" s="384"/>
      <c r="CX2153" s="384"/>
      <c r="CY2153" s="384"/>
      <c r="CZ2153" s="384"/>
      <c r="DA2153" s="384"/>
      <c r="DB2153" s="384"/>
      <c r="DC2153" s="384"/>
      <c r="DD2153" s="384"/>
      <c r="DE2153" s="384"/>
      <c r="DF2153" s="384"/>
      <c r="DG2153" s="384"/>
      <c r="DH2153" s="384"/>
    </row>
    <row r="2154" spans="1:112" s="385" customFormat="1" ht="38.25">
      <c r="A2154" s="21">
        <v>151</v>
      </c>
      <c r="B2154" s="21"/>
      <c r="C2154" s="549" t="s">
        <v>8437</v>
      </c>
      <c r="D2154" s="21" t="s">
        <v>8401</v>
      </c>
      <c r="E2154" s="549" t="s">
        <v>8017</v>
      </c>
      <c r="F2154" s="549" t="s">
        <v>8438</v>
      </c>
      <c r="G2154" s="549" t="s">
        <v>7841</v>
      </c>
      <c r="H2154" s="550">
        <v>1500</v>
      </c>
      <c r="I2154" s="21">
        <v>0</v>
      </c>
      <c r="J2154" s="390">
        <v>0</v>
      </c>
      <c r="K2154" s="21" t="s">
        <v>5027</v>
      </c>
      <c r="L2154" s="4" t="s">
        <v>8439</v>
      </c>
      <c r="M2154" s="551" t="s">
        <v>7849</v>
      </c>
      <c r="N2154" s="384"/>
      <c r="O2154" s="384"/>
      <c r="P2154" s="384"/>
      <c r="Q2154" s="384"/>
      <c r="R2154" s="384"/>
      <c r="S2154" s="384"/>
      <c r="T2154" s="384"/>
      <c r="U2154" s="384"/>
      <c r="V2154" s="384"/>
      <c r="W2154" s="384"/>
      <c r="X2154" s="384"/>
      <c r="Y2154" s="384"/>
      <c r="Z2154" s="384"/>
      <c r="AA2154" s="384"/>
      <c r="AB2154" s="384"/>
      <c r="AC2154" s="384"/>
      <c r="AD2154" s="384"/>
      <c r="AE2154" s="384"/>
      <c r="AF2154" s="384"/>
      <c r="AG2154" s="384"/>
      <c r="AH2154" s="384"/>
      <c r="AI2154" s="384"/>
      <c r="AJ2154" s="384"/>
      <c r="AK2154" s="384"/>
      <c r="AL2154" s="384"/>
      <c r="AM2154" s="384"/>
      <c r="AN2154" s="384"/>
      <c r="AO2154" s="384"/>
      <c r="AP2154" s="384"/>
      <c r="AQ2154" s="384"/>
      <c r="AR2154" s="384"/>
      <c r="AS2154" s="384"/>
      <c r="AT2154" s="384"/>
      <c r="AU2154" s="384"/>
      <c r="AV2154" s="384"/>
      <c r="AW2154" s="384"/>
      <c r="AX2154" s="384"/>
      <c r="AY2154" s="384"/>
      <c r="AZ2154" s="384"/>
      <c r="BA2154" s="384"/>
      <c r="BB2154" s="384"/>
      <c r="BC2154" s="384"/>
      <c r="BD2154" s="384"/>
      <c r="BE2154" s="384"/>
      <c r="BF2154" s="384"/>
      <c r="BG2154" s="384"/>
      <c r="BH2154" s="384"/>
      <c r="BI2154" s="384"/>
      <c r="BJ2154" s="384"/>
      <c r="BK2154" s="384"/>
      <c r="BL2154" s="384"/>
      <c r="BM2154" s="384"/>
      <c r="BN2154" s="384"/>
      <c r="BO2154" s="384"/>
      <c r="BP2154" s="384"/>
      <c r="BQ2154" s="384"/>
      <c r="BR2154" s="384"/>
      <c r="BS2154" s="384"/>
      <c r="BT2154" s="384"/>
      <c r="BU2154" s="384"/>
      <c r="BV2154" s="384"/>
      <c r="BW2154" s="384"/>
      <c r="BX2154" s="384"/>
      <c r="BY2154" s="384"/>
      <c r="BZ2154" s="384"/>
      <c r="CA2154" s="384"/>
      <c r="CB2154" s="384"/>
      <c r="CC2154" s="384"/>
      <c r="CD2154" s="384"/>
      <c r="CE2154" s="384"/>
      <c r="CF2154" s="384"/>
      <c r="CG2154" s="384"/>
      <c r="CH2154" s="384"/>
      <c r="CI2154" s="384"/>
      <c r="CJ2154" s="384"/>
      <c r="CK2154" s="384"/>
      <c r="CL2154" s="384"/>
      <c r="CM2154" s="384"/>
      <c r="CN2154" s="384"/>
      <c r="CO2154" s="384"/>
      <c r="CP2154" s="384"/>
      <c r="CQ2154" s="384"/>
      <c r="CR2154" s="384"/>
      <c r="CS2154" s="384"/>
      <c r="CT2154" s="384"/>
      <c r="CU2154" s="384"/>
      <c r="CV2154" s="384"/>
      <c r="CW2154" s="384"/>
      <c r="CX2154" s="384"/>
      <c r="CY2154" s="384"/>
      <c r="CZ2154" s="384"/>
      <c r="DA2154" s="384"/>
      <c r="DB2154" s="384"/>
      <c r="DC2154" s="384"/>
      <c r="DD2154" s="384"/>
      <c r="DE2154" s="384"/>
      <c r="DF2154" s="384"/>
      <c r="DG2154" s="384"/>
      <c r="DH2154" s="384"/>
    </row>
    <row r="2155" spans="1:112" s="385" customFormat="1" ht="38.25">
      <c r="A2155" s="21">
        <v>152</v>
      </c>
      <c r="B2155" s="21"/>
      <c r="C2155" s="549" t="s">
        <v>8440</v>
      </c>
      <c r="D2155" s="21" t="s">
        <v>7997</v>
      </c>
      <c r="E2155" s="549" t="s">
        <v>8441</v>
      </c>
      <c r="F2155" s="549" t="s">
        <v>8442</v>
      </c>
      <c r="G2155" s="549" t="s">
        <v>7841</v>
      </c>
      <c r="H2155" s="550">
        <v>300</v>
      </c>
      <c r="I2155" s="21">
        <v>0</v>
      </c>
      <c r="J2155" s="21">
        <v>0</v>
      </c>
      <c r="K2155" s="42">
        <v>43352</v>
      </c>
      <c r="L2155" s="4" t="s">
        <v>8443</v>
      </c>
      <c r="M2155" s="549" t="s">
        <v>7979</v>
      </c>
      <c r="N2155" s="384"/>
      <c r="O2155" s="384"/>
      <c r="P2155" s="384"/>
      <c r="Q2155" s="384"/>
      <c r="R2155" s="384"/>
      <c r="S2155" s="384"/>
      <c r="T2155" s="384"/>
      <c r="U2155" s="384"/>
      <c r="V2155" s="384"/>
      <c r="W2155" s="384"/>
      <c r="X2155" s="384"/>
      <c r="Y2155" s="384"/>
      <c r="Z2155" s="384"/>
      <c r="AA2155" s="384"/>
      <c r="AB2155" s="384"/>
      <c r="AC2155" s="384"/>
      <c r="AD2155" s="384"/>
      <c r="AE2155" s="384"/>
      <c r="AF2155" s="384"/>
      <c r="AG2155" s="384"/>
      <c r="AH2155" s="384"/>
      <c r="AI2155" s="384"/>
      <c r="AJ2155" s="384"/>
      <c r="AK2155" s="384"/>
      <c r="AL2155" s="384"/>
      <c r="AM2155" s="384"/>
      <c r="AN2155" s="384"/>
      <c r="AO2155" s="384"/>
      <c r="AP2155" s="384"/>
      <c r="AQ2155" s="384"/>
      <c r="AR2155" s="384"/>
      <c r="AS2155" s="384"/>
      <c r="AT2155" s="384"/>
      <c r="AU2155" s="384"/>
      <c r="AV2155" s="384"/>
      <c r="AW2155" s="384"/>
      <c r="AX2155" s="384"/>
      <c r="AY2155" s="384"/>
      <c r="AZ2155" s="384"/>
      <c r="BA2155" s="384"/>
      <c r="BB2155" s="384"/>
      <c r="BC2155" s="384"/>
      <c r="BD2155" s="384"/>
      <c r="BE2155" s="384"/>
      <c r="BF2155" s="384"/>
      <c r="BG2155" s="384"/>
      <c r="BH2155" s="384"/>
      <c r="BI2155" s="384"/>
      <c r="BJ2155" s="384"/>
      <c r="BK2155" s="384"/>
      <c r="BL2155" s="384"/>
      <c r="BM2155" s="384"/>
      <c r="BN2155" s="384"/>
      <c r="BO2155" s="384"/>
      <c r="BP2155" s="384"/>
      <c r="BQ2155" s="384"/>
      <c r="BR2155" s="384"/>
      <c r="BS2155" s="384"/>
      <c r="BT2155" s="384"/>
      <c r="BU2155" s="384"/>
      <c r="BV2155" s="384"/>
      <c r="BW2155" s="384"/>
      <c r="BX2155" s="384"/>
      <c r="BY2155" s="384"/>
      <c r="BZ2155" s="384"/>
      <c r="CA2155" s="384"/>
      <c r="CB2155" s="384"/>
      <c r="CC2155" s="384"/>
      <c r="CD2155" s="384"/>
      <c r="CE2155" s="384"/>
      <c r="CF2155" s="384"/>
      <c r="CG2155" s="384"/>
      <c r="CH2155" s="384"/>
      <c r="CI2155" s="384"/>
      <c r="CJ2155" s="384"/>
      <c r="CK2155" s="384"/>
      <c r="CL2155" s="384"/>
      <c r="CM2155" s="384"/>
      <c r="CN2155" s="384"/>
      <c r="CO2155" s="384"/>
      <c r="CP2155" s="384"/>
      <c r="CQ2155" s="384"/>
      <c r="CR2155" s="384"/>
      <c r="CS2155" s="384"/>
      <c r="CT2155" s="384"/>
      <c r="CU2155" s="384"/>
      <c r="CV2155" s="384"/>
      <c r="CW2155" s="384"/>
      <c r="CX2155" s="384"/>
      <c r="CY2155" s="384"/>
      <c r="CZ2155" s="384"/>
      <c r="DA2155" s="384"/>
      <c r="DB2155" s="384"/>
      <c r="DC2155" s="384"/>
      <c r="DD2155" s="384"/>
      <c r="DE2155" s="384"/>
      <c r="DF2155" s="384"/>
      <c r="DG2155" s="384"/>
      <c r="DH2155" s="384"/>
    </row>
    <row r="2156" spans="1:112" s="385" customFormat="1" ht="38.25">
      <c r="A2156" s="21">
        <v>153</v>
      </c>
      <c r="B2156" s="21"/>
      <c r="C2156" s="549" t="s">
        <v>8444</v>
      </c>
      <c r="D2156" s="21" t="s">
        <v>8384</v>
      </c>
      <c r="E2156" s="549" t="s">
        <v>8445</v>
      </c>
      <c r="F2156" s="549" t="s">
        <v>8446</v>
      </c>
      <c r="G2156" s="549" t="s">
        <v>7841</v>
      </c>
      <c r="H2156" s="550">
        <v>3000</v>
      </c>
      <c r="I2156" s="21">
        <v>0</v>
      </c>
      <c r="J2156" s="390">
        <v>0</v>
      </c>
      <c r="K2156" s="42">
        <v>42258</v>
      </c>
      <c r="L2156" s="554" t="s">
        <v>8447</v>
      </c>
      <c r="M2156" s="551" t="s">
        <v>7849</v>
      </c>
      <c r="N2156" s="384"/>
      <c r="O2156" s="384"/>
      <c r="P2156" s="384"/>
      <c r="Q2156" s="384"/>
      <c r="R2156" s="384"/>
      <c r="S2156" s="384"/>
      <c r="T2156" s="384"/>
      <c r="U2156" s="384"/>
      <c r="V2156" s="384"/>
      <c r="W2156" s="384"/>
      <c r="X2156" s="384"/>
      <c r="Y2156" s="384"/>
      <c r="Z2156" s="384"/>
      <c r="AA2156" s="384"/>
      <c r="AB2156" s="384"/>
      <c r="AC2156" s="384"/>
      <c r="AD2156" s="384"/>
      <c r="AE2156" s="384"/>
      <c r="AF2156" s="384"/>
      <c r="AG2156" s="384"/>
      <c r="AH2156" s="384"/>
      <c r="AI2156" s="384"/>
      <c r="AJ2156" s="384"/>
      <c r="AK2156" s="384"/>
      <c r="AL2156" s="384"/>
      <c r="AM2156" s="384"/>
      <c r="AN2156" s="384"/>
      <c r="AO2156" s="384"/>
      <c r="AP2156" s="384"/>
      <c r="AQ2156" s="384"/>
      <c r="AR2156" s="384"/>
      <c r="AS2156" s="384"/>
      <c r="AT2156" s="384"/>
      <c r="AU2156" s="384"/>
      <c r="AV2156" s="384"/>
      <c r="AW2156" s="384"/>
      <c r="AX2156" s="384"/>
      <c r="AY2156" s="384"/>
      <c r="AZ2156" s="384"/>
      <c r="BA2156" s="384"/>
      <c r="BB2156" s="384"/>
      <c r="BC2156" s="384"/>
      <c r="BD2156" s="384"/>
      <c r="BE2156" s="384"/>
      <c r="BF2156" s="384"/>
      <c r="BG2156" s="384"/>
      <c r="BH2156" s="384"/>
      <c r="BI2156" s="384"/>
      <c r="BJ2156" s="384"/>
      <c r="BK2156" s="384"/>
      <c r="BL2156" s="384"/>
      <c r="BM2156" s="384"/>
      <c r="BN2156" s="384"/>
      <c r="BO2156" s="384"/>
      <c r="BP2156" s="384"/>
      <c r="BQ2156" s="384"/>
      <c r="BR2156" s="384"/>
      <c r="BS2156" s="384"/>
      <c r="BT2156" s="384"/>
      <c r="BU2156" s="384"/>
      <c r="BV2156" s="384"/>
      <c r="BW2156" s="384"/>
      <c r="BX2156" s="384"/>
      <c r="BY2156" s="384"/>
      <c r="BZ2156" s="384"/>
      <c r="CA2156" s="384"/>
      <c r="CB2156" s="384"/>
      <c r="CC2156" s="384"/>
      <c r="CD2156" s="384"/>
      <c r="CE2156" s="384"/>
      <c r="CF2156" s="384"/>
      <c r="CG2156" s="384"/>
      <c r="CH2156" s="384"/>
      <c r="CI2156" s="384"/>
      <c r="CJ2156" s="384"/>
      <c r="CK2156" s="384"/>
      <c r="CL2156" s="384"/>
      <c r="CM2156" s="384"/>
      <c r="CN2156" s="384"/>
      <c r="CO2156" s="384"/>
      <c r="CP2156" s="384"/>
      <c r="CQ2156" s="384"/>
      <c r="CR2156" s="384"/>
      <c r="CS2156" s="384"/>
      <c r="CT2156" s="384"/>
      <c r="CU2156" s="384"/>
      <c r="CV2156" s="384"/>
      <c r="CW2156" s="384"/>
      <c r="CX2156" s="384"/>
      <c r="CY2156" s="384"/>
      <c r="CZ2156" s="384"/>
      <c r="DA2156" s="384"/>
      <c r="DB2156" s="384"/>
      <c r="DC2156" s="384"/>
      <c r="DD2156" s="384"/>
      <c r="DE2156" s="384"/>
      <c r="DF2156" s="384"/>
      <c r="DG2156" s="384"/>
      <c r="DH2156" s="384"/>
    </row>
    <row r="2157" spans="1:112" s="385" customFormat="1" ht="38.25">
      <c r="A2157" s="21">
        <v>154</v>
      </c>
      <c r="B2157" s="21"/>
      <c r="C2157" s="549" t="s">
        <v>8448</v>
      </c>
      <c r="D2157" s="21" t="s">
        <v>8261</v>
      </c>
      <c r="E2157" s="549" t="s">
        <v>8449</v>
      </c>
      <c r="F2157" s="549" t="s">
        <v>8450</v>
      </c>
      <c r="G2157" s="549" t="s">
        <v>7841</v>
      </c>
      <c r="H2157" s="550">
        <v>200</v>
      </c>
      <c r="I2157" s="21">
        <v>0</v>
      </c>
      <c r="J2157" s="390">
        <v>0</v>
      </c>
      <c r="K2157" s="21" t="s">
        <v>8451</v>
      </c>
      <c r="L2157" s="4" t="s">
        <v>8452</v>
      </c>
      <c r="M2157" s="551" t="s">
        <v>7849</v>
      </c>
      <c r="N2157" s="384"/>
      <c r="O2157" s="384"/>
      <c r="P2157" s="384"/>
      <c r="Q2157" s="384"/>
      <c r="R2157" s="384"/>
      <c r="S2157" s="384"/>
      <c r="T2157" s="384"/>
      <c r="U2157" s="384"/>
      <c r="V2157" s="384"/>
      <c r="W2157" s="384"/>
      <c r="X2157" s="384"/>
      <c r="Y2157" s="384"/>
      <c r="Z2157" s="384"/>
      <c r="AA2157" s="384"/>
      <c r="AB2157" s="384"/>
      <c r="AC2157" s="384"/>
      <c r="AD2157" s="384"/>
      <c r="AE2157" s="384"/>
      <c r="AF2157" s="384"/>
      <c r="AG2157" s="384"/>
      <c r="AH2157" s="384"/>
      <c r="AI2157" s="384"/>
      <c r="AJ2157" s="384"/>
      <c r="AK2157" s="384"/>
      <c r="AL2157" s="384"/>
      <c r="AM2157" s="384"/>
      <c r="AN2157" s="384"/>
      <c r="AO2157" s="384"/>
      <c r="AP2157" s="384"/>
      <c r="AQ2157" s="384"/>
      <c r="AR2157" s="384"/>
      <c r="AS2157" s="384"/>
      <c r="AT2157" s="384"/>
      <c r="AU2157" s="384"/>
      <c r="AV2157" s="384"/>
      <c r="AW2157" s="384"/>
      <c r="AX2157" s="384"/>
      <c r="AY2157" s="384"/>
      <c r="AZ2157" s="384"/>
      <c r="BA2157" s="384"/>
      <c r="BB2157" s="384"/>
      <c r="BC2157" s="384"/>
      <c r="BD2157" s="384"/>
      <c r="BE2157" s="384"/>
      <c r="BF2157" s="384"/>
      <c r="BG2157" s="384"/>
      <c r="BH2157" s="384"/>
      <c r="BI2157" s="384"/>
      <c r="BJ2157" s="384"/>
      <c r="BK2157" s="384"/>
      <c r="BL2157" s="384"/>
      <c r="BM2157" s="384"/>
      <c r="BN2157" s="384"/>
      <c r="BO2157" s="384"/>
      <c r="BP2157" s="384"/>
      <c r="BQ2157" s="384"/>
      <c r="BR2157" s="384"/>
      <c r="BS2157" s="384"/>
      <c r="BT2157" s="384"/>
      <c r="BU2157" s="384"/>
      <c r="BV2157" s="384"/>
      <c r="BW2157" s="384"/>
      <c r="BX2157" s="384"/>
      <c r="BY2157" s="384"/>
      <c r="BZ2157" s="384"/>
      <c r="CA2157" s="384"/>
      <c r="CB2157" s="384"/>
      <c r="CC2157" s="384"/>
      <c r="CD2157" s="384"/>
      <c r="CE2157" s="384"/>
      <c r="CF2157" s="384"/>
      <c r="CG2157" s="384"/>
      <c r="CH2157" s="384"/>
      <c r="CI2157" s="384"/>
      <c r="CJ2157" s="384"/>
      <c r="CK2157" s="384"/>
      <c r="CL2157" s="384"/>
      <c r="CM2157" s="384"/>
      <c r="CN2157" s="384"/>
      <c r="CO2157" s="384"/>
      <c r="CP2157" s="384"/>
      <c r="CQ2157" s="384"/>
      <c r="CR2157" s="384"/>
      <c r="CS2157" s="384"/>
      <c r="CT2157" s="384"/>
      <c r="CU2157" s="384"/>
      <c r="CV2157" s="384"/>
      <c r="CW2157" s="384"/>
      <c r="CX2157" s="384"/>
      <c r="CY2157" s="384"/>
      <c r="CZ2157" s="384"/>
      <c r="DA2157" s="384"/>
      <c r="DB2157" s="384"/>
      <c r="DC2157" s="384"/>
      <c r="DD2157" s="384"/>
      <c r="DE2157" s="384"/>
      <c r="DF2157" s="384"/>
      <c r="DG2157" s="384"/>
      <c r="DH2157" s="384"/>
    </row>
    <row r="2158" spans="1:112" ht="38.25">
      <c r="A2158" s="21">
        <v>155</v>
      </c>
      <c r="B2158" s="21"/>
      <c r="C2158" s="549" t="s">
        <v>8453</v>
      </c>
      <c r="D2158" s="21" t="s">
        <v>8401</v>
      </c>
      <c r="E2158" s="549" t="s">
        <v>8454</v>
      </c>
      <c r="F2158" s="549" t="s">
        <v>8455</v>
      </c>
      <c r="G2158" s="549" t="s">
        <v>7841</v>
      </c>
      <c r="H2158" s="550">
        <v>7200</v>
      </c>
      <c r="I2158" s="21">
        <v>0</v>
      </c>
      <c r="J2158" s="390">
        <v>0</v>
      </c>
      <c r="K2158" s="42">
        <v>43361</v>
      </c>
      <c r="L2158" s="4" t="s">
        <v>8456</v>
      </c>
      <c r="M2158" s="551" t="s">
        <v>7849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</row>
    <row r="2159" spans="1:112" ht="38.25">
      <c r="A2159" s="21">
        <v>156</v>
      </c>
      <c r="B2159" s="21"/>
      <c r="C2159" s="549" t="s">
        <v>8457</v>
      </c>
      <c r="D2159" s="21" t="s">
        <v>8171</v>
      </c>
      <c r="E2159" s="549" t="s">
        <v>8458</v>
      </c>
      <c r="F2159" s="549" t="s">
        <v>8381</v>
      </c>
      <c r="G2159" s="549" t="s">
        <v>7841</v>
      </c>
      <c r="H2159" s="550">
        <v>200</v>
      </c>
      <c r="I2159" s="21">
        <v>0</v>
      </c>
      <c r="J2159" s="21">
        <v>0</v>
      </c>
      <c r="K2159" s="42">
        <v>42319</v>
      </c>
      <c r="L2159" s="4" t="s">
        <v>8459</v>
      </c>
      <c r="M2159" s="549" t="s">
        <v>7979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</row>
    <row r="2160" spans="1:112" ht="38.25">
      <c r="A2160" s="21">
        <v>157</v>
      </c>
      <c r="B2160" s="21"/>
      <c r="C2160" s="549" t="s">
        <v>8460</v>
      </c>
      <c r="D2160" s="21" t="s">
        <v>8401</v>
      </c>
      <c r="E2160" s="549" t="s">
        <v>8454</v>
      </c>
      <c r="F2160" s="549" t="s">
        <v>7886</v>
      </c>
      <c r="G2160" s="549" t="s">
        <v>7841</v>
      </c>
      <c r="H2160" s="550">
        <v>7200</v>
      </c>
      <c r="I2160" s="21">
        <v>0</v>
      </c>
      <c r="J2160" s="390">
        <v>0</v>
      </c>
      <c r="K2160" s="21" t="s">
        <v>2271</v>
      </c>
      <c r="L2160" s="4" t="s">
        <v>8461</v>
      </c>
      <c r="M2160" s="551" t="s">
        <v>7849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</row>
    <row r="2161" spans="1:112" ht="38.25">
      <c r="A2161" s="21">
        <v>158</v>
      </c>
      <c r="B2161" s="21"/>
      <c r="C2161" s="549" t="s">
        <v>8462</v>
      </c>
      <c r="D2161" s="21" t="s">
        <v>8401</v>
      </c>
      <c r="E2161" s="549" t="s">
        <v>8463</v>
      </c>
      <c r="F2161" s="549" t="s">
        <v>8464</v>
      </c>
      <c r="G2161" s="549" t="s">
        <v>7841</v>
      </c>
      <c r="H2161" s="550">
        <v>8200</v>
      </c>
      <c r="I2161" s="21">
        <v>0</v>
      </c>
      <c r="J2161" s="390">
        <v>0</v>
      </c>
      <c r="K2161" s="21" t="s">
        <v>5065</v>
      </c>
      <c r="L2161" s="4" t="s">
        <v>8465</v>
      </c>
      <c r="M2161" s="551" t="s">
        <v>7849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</row>
    <row r="2162" spans="1:112" ht="38.25">
      <c r="A2162" s="21">
        <v>159</v>
      </c>
      <c r="B2162" s="21"/>
      <c r="C2162" s="549" t="s">
        <v>8466</v>
      </c>
      <c r="D2162" s="21" t="s">
        <v>8261</v>
      </c>
      <c r="E2162" s="549" t="s">
        <v>8467</v>
      </c>
      <c r="F2162" s="549" t="s">
        <v>1433</v>
      </c>
      <c r="G2162" s="549" t="s">
        <v>7841</v>
      </c>
      <c r="H2162" s="550">
        <v>2200</v>
      </c>
      <c r="I2162" s="21">
        <v>0</v>
      </c>
      <c r="J2162" s="390">
        <v>0</v>
      </c>
      <c r="K2162" s="21" t="s">
        <v>8451</v>
      </c>
      <c r="L2162" s="4" t="s">
        <v>8468</v>
      </c>
      <c r="M2162" s="551" t="s">
        <v>7849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</row>
    <row r="2163" spans="1:112" ht="38.25">
      <c r="A2163" s="21">
        <v>160</v>
      </c>
      <c r="B2163" s="21"/>
      <c r="C2163" s="549" t="s">
        <v>8469</v>
      </c>
      <c r="D2163" s="21" t="s">
        <v>8261</v>
      </c>
      <c r="E2163" s="549" t="s">
        <v>8470</v>
      </c>
      <c r="F2163" s="549" t="s">
        <v>8471</v>
      </c>
      <c r="G2163" s="549" t="s">
        <v>7841</v>
      </c>
      <c r="H2163" s="550">
        <v>3700</v>
      </c>
      <c r="I2163" s="21">
        <v>0</v>
      </c>
      <c r="J2163" s="390">
        <v>0</v>
      </c>
      <c r="K2163" s="42" t="s">
        <v>8472</v>
      </c>
      <c r="L2163" s="4" t="s">
        <v>8473</v>
      </c>
      <c r="M2163" s="551" t="s">
        <v>7849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</row>
    <row r="2164" spans="1:112" ht="38.25">
      <c r="A2164" s="21">
        <v>161</v>
      </c>
      <c r="B2164" s="21"/>
      <c r="C2164" s="549" t="s">
        <v>8474</v>
      </c>
      <c r="D2164" s="21" t="s">
        <v>8358</v>
      </c>
      <c r="E2164" s="549" t="s">
        <v>8475</v>
      </c>
      <c r="F2164" s="549" t="s">
        <v>8464</v>
      </c>
      <c r="G2164" s="549" t="s">
        <v>7841</v>
      </c>
      <c r="H2164" s="550">
        <v>620</v>
      </c>
      <c r="I2164" s="21">
        <v>0</v>
      </c>
      <c r="J2164" s="390">
        <v>0</v>
      </c>
      <c r="K2164" s="42" t="s">
        <v>4136</v>
      </c>
      <c r="L2164" s="4" t="s">
        <v>8476</v>
      </c>
      <c r="M2164" s="551" t="s">
        <v>7849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</row>
    <row r="2165" spans="1:112" ht="38.25">
      <c r="A2165" s="21">
        <v>162</v>
      </c>
      <c r="B2165" s="21"/>
      <c r="C2165" s="549" t="s">
        <v>8477</v>
      </c>
      <c r="D2165" s="21" t="s">
        <v>8358</v>
      </c>
      <c r="E2165" s="549" t="s">
        <v>8478</v>
      </c>
      <c r="F2165" s="549" t="s">
        <v>8479</v>
      </c>
      <c r="G2165" s="549" t="s">
        <v>7841</v>
      </c>
      <c r="H2165" s="550">
        <v>950</v>
      </c>
      <c r="I2165" s="21">
        <v>0</v>
      </c>
      <c r="J2165" s="390">
        <v>0</v>
      </c>
      <c r="K2165" s="42" t="s">
        <v>8373</v>
      </c>
      <c r="L2165" s="4" t="s">
        <v>8480</v>
      </c>
      <c r="M2165" s="551" t="s">
        <v>7849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</row>
    <row r="2166" spans="1:112" ht="61.5" customHeight="1">
      <c r="A2166" s="21">
        <v>163</v>
      </c>
      <c r="B2166" s="21"/>
      <c r="C2166" s="549" t="s">
        <v>8481</v>
      </c>
      <c r="D2166" s="21" t="s">
        <v>8354</v>
      </c>
      <c r="E2166" s="549" t="s">
        <v>8482</v>
      </c>
      <c r="F2166" s="549" t="s">
        <v>7913</v>
      </c>
      <c r="G2166" s="549" t="s">
        <v>7841</v>
      </c>
      <c r="H2166" s="550">
        <v>21500</v>
      </c>
      <c r="I2166" s="21">
        <v>0</v>
      </c>
      <c r="J2166" s="390">
        <v>0</v>
      </c>
      <c r="K2166" s="21" t="s">
        <v>2271</v>
      </c>
      <c r="L2166" s="4" t="s">
        <v>8483</v>
      </c>
      <c r="M2166" s="551" t="s">
        <v>7849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</row>
    <row r="2167" spans="1:112" ht="38.25">
      <c r="A2167" s="21">
        <v>164</v>
      </c>
      <c r="B2167" s="21"/>
      <c r="C2167" s="549" t="s">
        <v>8484</v>
      </c>
      <c r="D2167" s="21" t="s">
        <v>7845</v>
      </c>
      <c r="E2167" s="549" t="s">
        <v>8485</v>
      </c>
      <c r="F2167" s="549" t="s">
        <v>8486</v>
      </c>
      <c r="G2167" s="549" t="s">
        <v>7841</v>
      </c>
      <c r="H2167" s="550">
        <v>1400</v>
      </c>
      <c r="I2167" s="21">
        <v>0</v>
      </c>
      <c r="J2167" s="390">
        <v>0</v>
      </c>
      <c r="K2167" s="42">
        <v>43076</v>
      </c>
      <c r="L2167" s="4" t="s">
        <v>8487</v>
      </c>
      <c r="M2167" s="551" t="s">
        <v>7849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</row>
    <row r="2168" spans="1:112" ht="38.25">
      <c r="A2168" s="21">
        <v>165</v>
      </c>
      <c r="B2168" s="21"/>
      <c r="C2168" s="549" t="s">
        <v>8488</v>
      </c>
      <c r="D2168" s="21" t="s">
        <v>8110</v>
      </c>
      <c r="E2168" s="549" t="s">
        <v>8489</v>
      </c>
      <c r="F2168" s="549" t="s">
        <v>8071</v>
      </c>
      <c r="G2168" s="549" t="s">
        <v>7841</v>
      </c>
      <c r="H2168" s="550">
        <v>3000</v>
      </c>
      <c r="I2168" s="21">
        <v>0</v>
      </c>
      <c r="J2168" s="390">
        <v>0</v>
      </c>
      <c r="K2168" s="42" t="s">
        <v>4117</v>
      </c>
      <c r="L2168" s="4" t="s">
        <v>8490</v>
      </c>
      <c r="M2168" s="551" t="s">
        <v>7849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</row>
    <row r="2169" spans="1:112" ht="51">
      <c r="A2169" s="21">
        <v>166</v>
      </c>
      <c r="B2169" s="21"/>
      <c r="C2169" s="549" t="s">
        <v>8491</v>
      </c>
      <c r="D2169" s="21" t="s">
        <v>8110</v>
      </c>
      <c r="E2169" s="549" t="s">
        <v>8492</v>
      </c>
      <c r="F2169" s="549" t="s">
        <v>8268</v>
      </c>
      <c r="G2169" s="549" t="s">
        <v>7841</v>
      </c>
      <c r="H2169" s="550">
        <v>5495</v>
      </c>
      <c r="I2169" s="21">
        <v>0</v>
      </c>
      <c r="J2169" s="390">
        <v>0</v>
      </c>
      <c r="K2169" s="42">
        <v>42956</v>
      </c>
      <c r="L2169" s="4" t="s">
        <v>8493</v>
      </c>
      <c r="M2169" s="551" t="s">
        <v>7849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</row>
    <row r="2170" spans="1:112" ht="38.25">
      <c r="A2170" s="21">
        <v>167</v>
      </c>
      <c r="B2170" s="21"/>
      <c r="C2170" s="549" t="s">
        <v>8494</v>
      </c>
      <c r="D2170" s="21" t="s">
        <v>8110</v>
      </c>
      <c r="E2170" s="549" t="s">
        <v>8482</v>
      </c>
      <c r="F2170" s="549" t="s">
        <v>8495</v>
      </c>
      <c r="G2170" s="549" t="s">
        <v>7841</v>
      </c>
      <c r="H2170" s="550">
        <v>25200</v>
      </c>
      <c r="I2170" s="21">
        <v>0</v>
      </c>
      <c r="J2170" s="390">
        <v>0</v>
      </c>
      <c r="K2170" s="21" t="s">
        <v>2271</v>
      </c>
      <c r="L2170" s="4" t="s">
        <v>8496</v>
      </c>
      <c r="M2170" s="551" t="s">
        <v>7849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</row>
    <row r="2171" spans="1:112" ht="38.25">
      <c r="A2171" s="21">
        <v>168</v>
      </c>
      <c r="B2171" s="21"/>
      <c r="C2171" s="549" t="s">
        <v>8497</v>
      </c>
      <c r="D2171" s="21" t="s">
        <v>8110</v>
      </c>
      <c r="E2171" s="549" t="s">
        <v>8482</v>
      </c>
      <c r="F2171" s="549" t="s">
        <v>8381</v>
      </c>
      <c r="G2171" s="549" t="s">
        <v>7841</v>
      </c>
      <c r="H2171" s="550">
        <v>3200</v>
      </c>
      <c r="I2171" s="21">
        <v>0</v>
      </c>
      <c r="J2171" s="390">
        <v>0</v>
      </c>
      <c r="K2171" s="21" t="s">
        <v>4515</v>
      </c>
      <c r="L2171" s="4" t="s">
        <v>8498</v>
      </c>
      <c r="M2171" s="551" t="s">
        <v>7849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</row>
    <row r="2172" spans="1:112" ht="51">
      <c r="A2172" s="21">
        <v>169</v>
      </c>
      <c r="B2172" s="21"/>
      <c r="C2172" s="549" t="s">
        <v>8499</v>
      </c>
      <c r="D2172" s="21" t="s">
        <v>8110</v>
      </c>
      <c r="E2172" s="549" t="s">
        <v>8500</v>
      </c>
      <c r="F2172" s="549" t="s">
        <v>7886</v>
      </c>
      <c r="G2172" s="549" t="s">
        <v>7841</v>
      </c>
      <c r="H2172" s="550">
        <v>3200</v>
      </c>
      <c r="I2172" s="21">
        <v>0</v>
      </c>
      <c r="J2172" s="390">
        <v>0</v>
      </c>
      <c r="K2172" s="42" t="s">
        <v>4117</v>
      </c>
      <c r="L2172" s="4" t="s">
        <v>8501</v>
      </c>
      <c r="M2172" s="551" t="s">
        <v>7849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</row>
    <row r="2173" spans="1:112" ht="38.25">
      <c r="A2173" s="21">
        <v>170</v>
      </c>
      <c r="B2173" s="21"/>
      <c r="C2173" s="549" t="s">
        <v>8502</v>
      </c>
      <c r="D2173" s="21" t="s">
        <v>8110</v>
      </c>
      <c r="E2173" s="549" t="s">
        <v>8500</v>
      </c>
      <c r="F2173" s="549" t="s">
        <v>8455</v>
      </c>
      <c r="G2173" s="549" t="s">
        <v>7841</v>
      </c>
      <c r="H2173" s="550">
        <v>3200</v>
      </c>
      <c r="I2173" s="21">
        <v>0</v>
      </c>
      <c r="J2173" s="390">
        <v>0</v>
      </c>
      <c r="K2173" s="42" t="s">
        <v>4117</v>
      </c>
      <c r="L2173" s="4" t="s">
        <v>8490</v>
      </c>
      <c r="M2173" s="551" t="s">
        <v>7849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</row>
    <row r="2174" spans="1:112" ht="38.25">
      <c r="A2174" s="21">
        <v>171</v>
      </c>
      <c r="B2174" s="21"/>
      <c r="C2174" s="549" t="s">
        <v>8503</v>
      </c>
      <c r="D2174" s="21" t="s">
        <v>8110</v>
      </c>
      <c r="E2174" s="549" t="s">
        <v>8017</v>
      </c>
      <c r="F2174" s="549" t="s">
        <v>8328</v>
      </c>
      <c r="G2174" s="549" t="s">
        <v>7841</v>
      </c>
      <c r="H2174" s="550">
        <v>2000</v>
      </c>
      <c r="I2174" s="21">
        <v>0</v>
      </c>
      <c r="J2174" s="390">
        <v>0</v>
      </c>
      <c r="K2174" s="42">
        <v>42324</v>
      </c>
      <c r="L2174" s="4" t="s">
        <v>8504</v>
      </c>
      <c r="M2174" s="551" t="s">
        <v>7849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</row>
    <row r="2175" spans="1:112" ht="38.25">
      <c r="A2175" s="21">
        <v>172</v>
      </c>
      <c r="B2175" s="21"/>
      <c r="C2175" s="549" t="s">
        <v>8505</v>
      </c>
      <c r="D2175" s="21" t="s">
        <v>8110</v>
      </c>
      <c r="E2175" s="549" t="s">
        <v>8482</v>
      </c>
      <c r="F2175" s="549" t="s">
        <v>8506</v>
      </c>
      <c r="G2175" s="549" t="s">
        <v>7841</v>
      </c>
      <c r="H2175" s="550">
        <v>21500</v>
      </c>
      <c r="I2175" s="21">
        <v>0</v>
      </c>
      <c r="J2175" s="390">
        <v>0</v>
      </c>
      <c r="K2175" s="21" t="s">
        <v>2271</v>
      </c>
      <c r="L2175" s="4" t="s">
        <v>8507</v>
      </c>
      <c r="M2175" s="551" t="s">
        <v>7849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</row>
    <row r="2176" spans="1:112" ht="38.25">
      <c r="A2176" s="21">
        <v>173</v>
      </c>
      <c r="B2176" s="21"/>
      <c r="C2176" s="549" t="s">
        <v>8508</v>
      </c>
      <c r="D2176" s="21" t="s">
        <v>8110</v>
      </c>
      <c r="E2176" s="549" t="s">
        <v>8509</v>
      </c>
      <c r="F2176" s="549" t="s">
        <v>8510</v>
      </c>
      <c r="G2176" s="549" t="s">
        <v>7841</v>
      </c>
      <c r="H2176" s="550">
        <v>3200</v>
      </c>
      <c r="I2176" s="21">
        <v>0</v>
      </c>
      <c r="J2176" s="390">
        <v>0</v>
      </c>
      <c r="K2176" s="42">
        <v>42591</v>
      </c>
      <c r="L2176" s="4" t="s">
        <v>8511</v>
      </c>
      <c r="M2176" s="551" t="s">
        <v>7849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</row>
    <row r="2177" spans="1:112" ht="51">
      <c r="A2177" s="21">
        <v>174</v>
      </c>
      <c r="B2177" s="21"/>
      <c r="C2177" s="549" t="s">
        <v>8512</v>
      </c>
      <c r="D2177" s="21" t="s">
        <v>8110</v>
      </c>
      <c r="E2177" s="549" t="s">
        <v>8513</v>
      </c>
      <c r="F2177" s="549" t="s">
        <v>8117</v>
      </c>
      <c r="G2177" s="549" t="s">
        <v>7841</v>
      </c>
      <c r="H2177" s="550">
        <v>13152.25</v>
      </c>
      <c r="I2177" s="21">
        <v>0</v>
      </c>
      <c r="J2177" s="390">
        <v>0</v>
      </c>
      <c r="K2177" s="21" t="s">
        <v>5065</v>
      </c>
      <c r="L2177" s="4" t="s">
        <v>8514</v>
      </c>
      <c r="M2177" s="551" t="s">
        <v>7849</v>
      </c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</row>
    <row r="2178" spans="1:112" ht="51">
      <c r="A2178" s="21">
        <v>175</v>
      </c>
      <c r="B2178" s="21"/>
      <c r="C2178" s="549" t="s">
        <v>8515</v>
      </c>
      <c r="D2178" s="21" t="s">
        <v>8110</v>
      </c>
      <c r="E2178" s="549" t="s">
        <v>8516</v>
      </c>
      <c r="F2178" s="549" t="s">
        <v>8517</v>
      </c>
      <c r="G2178" s="549" t="s">
        <v>7841</v>
      </c>
      <c r="H2178" s="550">
        <v>5000</v>
      </c>
      <c r="I2178" s="21">
        <v>0</v>
      </c>
      <c r="J2178" s="390">
        <v>0</v>
      </c>
      <c r="K2178" s="42">
        <v>43334</v>
      </c>
      <c r="L2178" s="4" t="s">
        <v>8518</v>
      </c>
      <c r="M2178" s="551" t="s">
        <v>7849</v>
      </c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</row>
    <row r="2179" spans="1:112" ht="38.25">
      <c r="A2179" s="21">
        <v>176</v>
      </c>
      <c r="B2179" s="21"/>
      <c r="C2179" s="549" t="s">
        <v>8519</v>
      </c>
      <c r="D2179" s="21" t="s">
        <v>8110</v>
      </c>
      <c r="E2179" s="549" t="s">
        <v>8520</v>
      </c>
      <c r="F2179" s="549" t="s">
        <v>8419</v>
      </c>
      <c r="G2179" s="549" t="s">
        <v>7841</v>
      </c>
      <c r="H2179" s="550">
        <v>400</v>
      </c>
      <c r="I2179" s="21">
        <v>0</v>
      </c>
      <c r="J2179" s="390">
        <v>0</v>
      </c>
      <c r="K2179" s="21" t="s">
        <v>8451</v>
      </c>
      <c r="L2179" s="4" t="s">
        <v>8521</v>
      </c>
      <c r="M2179" s="551" t="s">
        <v>7849</v>
      </c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</row>
    <row r="2180" spans="1:112" ht="38.25">
      <c r="A2180" s="21">
        <v>177</v>
      </c>
      <c r="B2180" s="21"/>
      <c r="C2180" s="549" t="s">
        <v>8512</v>
      </c>
      <c r="D2180" s="4" t="s">
        <v>8522</v>
      </c>
      <c r="E2180" s="549" t="s">
        <v>8454</v>
      </c>
      <c r="F2180" s="549" t="s">
        <v>7878</v>
      </c>
      <c r="G2180" s="549" t="s">
        <v>7841</v>
      </c>
      <c r="H2180" s="550">
        <v>7200</v>
      </c>
      <c r="I2180" s="21">
        <v>0</v>
      </c>
      <c r="J2180" s="390">
        <v>0</v>
      </c>
      <c r="K2180" s="21" t="s">
        <v>5065</v>
      </c>
      <c r="L2180" s="4" t="s">
        <v>8514</v>
      </c>
      <c r="M2180" s="551" t="s">
        <v>7849</v>
      </c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</row>
    <row r="2181" spans="1:112" ht="38.25">
      <c r="A2181" s="21">
        <v>178</v>
      </c>
      <c r="B2181" s="21"/>
      <c r="C2181" s="549" t="s">
        <v>8523</v>
      </c>
      <c r="D2181" s="21" t="s">
        <v>7845</v>
      </c>
      <c r="E2181" s="549" t="s">
        <v>8524</v>
      </c>
      <c r="F2181" s="549" t="s">
        <v>8525</v>
      </c>
      <c r="G2181" s="549" t="s">
        <v>8526</v>
      </c>
      <c r="H2181" s="550">
        <v>100000</v>
      </c>
      <c r="I2181" s="21">
        <v>0</v>
      </c>
      <c r="J2181" s="390">
        <v>0</v>
      </c>
      <c r="K2181" s="42" t="s">
        <v>8404</v>
      </c>
      <c r="L2181" s="4" t="s">
        <v>8405</v>
      </c>
      <c r="M2181" s="551" t="s">
        <v>7849</v>
      </c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</row>
    <row r="2182" spans="1:112" ht="38.25">
      <c r="A2182" s="21">
        <v>179</v>
      </c>
      <c r="B2182" s="21"/>
      <c r="C2182" s="549" t="s">
        <v>8527</v>
      </c>
      <c r="D2182" s="21" t="s">
        <v>7845</v>
      </c>
      <c r="E2182" s="549" t="s">
        <v>8489</v>
      </c>
      <c r="F2182" s="549" t="s">
        <v>8528</v>
      </c>
      <c r="G2182" s="549" t="s">
        <v>7841</v>
      </c>
      <c r="H2182" s="550">
        <v>2960</v>
      </c>
      <c r="I2182" s="21">
        <v>0</v>
      </c>
      <c r="J2182" s="390">
        <v>0</v>
      </c>
      <c r="K2182" s="42">
        <v>43334</v>
      </c>
      <c r="L2182" s="4" t="s">
        <v>8529</v>
      </c>
      <c r="M2182" s="551" t="s">
        <v>7849</v>
      </c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S2182" s="3"/>
      <c r="BT2182" s="3"/>
      <c r="BU2182" s="3"/>
      <c r="BV2182" s="3"/>
      <c r="BW2182" s="3"/>
      <c r="BX2182" s="3"/>
      <c r="BY2182" s="3"/>
      <c r="BZ2182" s="3"/>
      <c r="CA2182" s="3"/>
      <c r="CB2182" s="3"/>
      <c r="CC2182" s="3"/>
      <c r="CD2182" s="3"/>
      <c r="CE2182" s="3"/>
      <c r="CF2182" s="3"/>
      <c r="CG2182" s="3"/>
      <c r="CH2182" s="3"/>
      <c r="CI2182" s="3"/>
      <c r="CJ2182" s="3"/>
      <c r="CK2182" s="3"/>
      <c r="CL2182" s="3"/>
      <c r="CM2182" s="3"/>
      <c r="CN2182" s="3"/>
      <c r="CO2182" s="3"/>
      <c r="CP2182" s="3"/>
      <c r="CQ2182" s="3"/>
      <c r="CR2182" s="3"/>
      <c r="CS2182" s="3"/>
      <c r="CT2182" s="3"/>
      <c r="CU2182" s="3"/>
      <c r="CV2182" s="3"/>
      <c r="CW2182" s="3"/>
      <c r="CX2182" s="3"/>
      <c r="CY2182" s="3"/>
      <c r="CZ2182" s="3"/>
      <c r="DA2182" s="3"/>
      <c r="DB2182" s="3"/>
      <c r="DC2182" s="3"/>
      <c r="DD2182" s="3"/>
      <c r="DE2182" s="3"/>
      <c r="DF2182" s="3"/>
      <c r="DG2182" s="3"/>
      <c r="DH2182" s="3"/>
    </row>
    <row r="2183" spans="1:112" ht="51">
      <c r="A2183" s="21">
        <v>180</v>
      </c>
      <c r="B2183" s="21"/>
      <c r="C2183" s="549" t="s">
        <v>8530</v>
      </c>
      <c r="D2183" s="21" t="s">
        <v>7845</v>
      </c>
      <c r="E2183" s="549" t="s">
        <v>8531</v>
      </c>
      <c r="F2183" s="549" t="s">
        <v>8351</v>
      </c>
      <c r="G2183" s="549" t="s">
        <v>7841</v>
      </c>
      <c r="H2183" s="550">
        <v>2283.2</v>
      </c>
      <c r="I2183" s="21">
        <v>0</v>
      </c>
      <c r="J2183" s="390">
        <v>0</v>
      </c>
      <c r="K2183" s="42" t="s">
        <v>8472</v>
      </c>
      <c r="L2183" s="4" t="s">
        <v>8532</v>
      </c>
      <c r="M2183" s="551" t="s">
        <v>7849</v>
      </c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S2183" s="3"/>
      <c r="BT2183" s="3"/>
      <c r="BU2183" s="3"/>
      <c r="BV2183" s="3"/>
      <c r="BW2183" s="3"/>
      <c r="BX2183" s="3"/>
      <c r="BY2183" s="3"/>
      <c r="BZ2183" s="3"/>
      <c r="CA2183" s="3"/>
      <c r="CB2183" s="3"/>
      <c r="CC2183" s="3"/>
      <c r="CD2183" s="3"/>
      <c r="CE2183" s="3"/>
      <c r="CF2183" s="3"/>
      <c r="CG2183" s="3"/>
      <c r="CH2183" s="3"/>
      <c r="CI2183" s="3"/>
      <c r="CJ2183" s="3"/>
      <c r="CK2183" s="3"/>
      <c r="CL2183" s="3"/>
      <c r="CM2183" s="3"/>
      <c r="CN2183" s="3"/>
      <c r="CO2183" s="3"/>
      <c r="CP2183" s="3"/>
      <c r="CQ2183" s="3"/>
      <c r="CR2183" s="3"/>
      <c r="CS2183" s="3"/>
      <c r="CT2183" s="3"/>
      <c r="CU2183" s="3"/>
      <c r="CV2183" s="3"/>
      <c r="CW2183" s="3"/>
      <c r="CX2183" s="3"/>
      <c r="CY2183" s="3"/>
      <c r="CZ2183" s="3"/>
      <c r="DA2183" s="3"/>
      <c r="DB2183" s="3"/>
      <c r="DC2183" s="3"/>
      <c r="DD2183" s="3"/>
      <c r="DE2183" s="3"/>
      <c r="DF2183" s="3"/>
      <c r="DG2183" s="3"/>
      <c r="DH2183" s="3"/>
    </row>
    <row r="2184" spans="1:112" ht="38.25">
      <c r="A2184" s="21">
        <v>181</v>
      </c>
      <c r="B2184" s="21"/>
      <c r="C2184" s="549" t="s">
        <v>8533</v>
      </c>
      <c r="D2184" s="4" t="s">
        <v>8534</v>
      </c>
      <c r="E2184" s="549" t="s">
        <v>8535</v>
      </c>
      <c r="F2184" s="549" t="s">
        <v>8228</v>
      </c>
      <c r="G2184" s="549" t="s">
        <v>7841</v>
      </c>
      <c r="H2184" s="550">
        <v>2100</v>
      </c>
      <c r="I2184" s="21">
        <v>0</v>
      </c>
      <c r="J2184" s="390">
        <v>0</v>
      </c>
      <c r="K2184" s="42">
        <v>42530</v>
      </c>
      <c r="L2184" s="4" t="s">
        <v>8536</v>
      </c>
      <c r="M2184" s="551" t="s">
        <v>7849</v>
      </c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</row>
    <row r="2185" spans="1:112" ht="38.25">
      <c r="A2185" s="21">
        <v>182</v>
      </c>
      <c r="B2185" s="21"/>
      <c r="C2185" s="549" t="s">
        <v>8537</v>
      </c>
      <c r="D2185" s="385" t="s">
        <v>7845</v>
      </c>
      <c r="E2185" s="549" t="s">
        <v>8524</v>
      </c>
      <c r="F2185" s="549" t="s">
        <v>8538</v>
      </c>
      <c r="G2185" s="549" t="s">
        <v>7841</v>
      </c>
      <c r="H2185" s="550">
        <v>6000</v>
      </c>
      <c r="I2185" s="21">
        <v>0</v>
      </c>
      <c r="J2185" s="390">
        <v>0</v>
      </c>
      <c r="K2185" s="42">
        <v>43076</v>
      </c>
      <c r="L2185" s="4" t="s">
        <v>8539</v>
      </c>
      <c r="M2185" s="551" t="s">
        <v>7849</v>
      </c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</row>
    <row r="2186" spans="1:112" ht="38.25">
      <c r="A2186" s="21">
        <v>183</v>
      </c>
      <c r="B2186" s="21"/>
      <c r="C2186" s="549" t="s">
        <v>8540</v>
      </c>
      <c r="D2186" s="555" t="s">
        <v>8541</v>
      </c>
      <c r="E2186" s="549" t="s">
        <v>8227</v>
      </c>
      <c r="F2186" s="549" t="s">
        <v>8255</v>
      </c>
      <c r="G2186" s="549" t="s">
        <v>7841</v>
      </c>
      <c r="H2186" s="550">
        <v>200</v>
      </c>
      <c r="I2186" s="21">
        <v>0</v>
      </c>
      <c r="J2186" s="21">
        <v>0</v>
      </c>
      <c r="K2186" s="556" t="s">
        <v>8542</v>
      </c>
      <c r="L2186" s="114" t="s">
        <v>8543</v>
      </c>
      <c r="M2186" s="549" t="s">
        <v>8544</v>
      </c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</row>
    <row r="2187" spans="1:112" ht="38.25">
      <c r="A2187" s="21">
        <v>184</v>
      </c>
      <c r="B2187" s="21"/>
      <c r="C2187" s="549" t="s">
        <v>8545</v>
      </c>
      <c r="D2187" s="555" t="s">
        <v>8546</v>
      </c>
      <c r="E2187" s="549" t="s">
        <v>8547</v>
      </c>
      <c r="F2187" s="549" t="s">
        <v>8548</v>
      </c>
      <c r="G2187" s="549" t="s">
        <v>7841</v>
      </c>
      <c r="H2187" s="550">
        <v>2820</v>
      </c>
      <c r="I2187" s="21">
        <v>0</v>
      </c>
      <c r="J2187" s="21">
        <v>0</v>
      </c>
      <c r="K2187" s="21" t="s">
        <v>8083</v>
      </c>
      <c r="L2187" s="4" t="s">
        <v>8549</v>
      </c>
      <c r="M2187" s="549" t="s">
        <v>8544</v>
      </c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</row>
    <row r="2188" spans="1:112" ht="38.25">
      <c r="A2188" s="21">
        <v>185</v>
      </c>
      <c r="B2188" s="21"/>
      <c r="C2188" s="549" t="s">
        <v>8550</v>
      </c>
      <c r="D2188" s="555" t="s">
        <v>8551</v>
      </c>
      <c r="E2188" s="549" t="s">
        <v>8552</v>
      </c>
      <c r="F2188" s="549" t="s">
        <v>8553</v>
      </c>
      <c r="G2188" s="549" t="s">
        <v>7841</v>
      </c>
      <c r="H2188" s="550">
        <v>4800</v>
      </c>
      <c r="I2188" s="21">
        <v>0</v>
      </c>
      <c r="J2188" s="21">
        <v>0</v>
      </c>
      <c r="K2188" s="21" t="s">
        <v>8554</v>
      </c>
      <c r="L2188" s="4" t="s">
        <v>8555</v>
      </c>
      <c r="M2188" s="549" t="s">
        <v>8544</v>
      </c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</row>
    <row r="2189" spans="1:112" ht="38.25">
      <c r="A2189" s="21">
        <v>186</v>
      </c>
      <c r="B2189" s="21"/>
      <c r="C2189" s="549" t="s">
        <v>8556</v>
      </c>
      <c r="D2189" s="555" t="s">
        <v>8557</v>
      </c>
      <c r="E2189" s="549" t="s">
        <v>8558</v>
      </c>
      <c r="F2189" s="549" t="s">
        <v>8559</v>
      </c>
      <c r="G2189" s="549" t="s">
        <v>7841</v>
      </c>
      <c r="H2189" s="550">
        <v>2000</v>
      </c>
      <c r="I2189" s="21">
        <v>0</v>
      </c>
      <c r="J2189" s="21">
        <v>0</v>
      </c>
      <c r="K2189" s="21" t="s">
        <v>1051</v>
      </c>
      <c r="L2189" s="4" t="s">
        <v>8560</v>
      </c>
      <c r="M2189" s="549" t="s">
        <v>8544</v>
      </c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</row>
    <row r="2190" spans="1:112" ht="38.25">
      <c r="A2190" s="21">
        <v>187</v>
      </c>
      <c r="B2190" s="21"/>
      <c r="C2190" s="549" t="s">
        <v>8561</v>
      </c>
      <c r="D2190" s="555" t="s">
        <v>8562</v>
      </c>
      <c r="E2190" s="549" t="s">
        <v>8563</v>
      </c>
      <c r="F2190" s="549" t="s">
        <v>8564</v>
      </c>
      <c r="G2190" s="549" t="s">
        <v>7841</v>
      </c>
      <c r="H2190" s="550">
        <v>7860</v>
      </c>
      <c r="I2190" s="21">
        <v>0</v>
      </c>
      <c r="J2190" s="21">
        <v>0</v>
      </c>
      <c r="K2190" s="21" t="s">
        <v>8083</v>
      </c>
      <c r="L2190" s="4" t="s">
        <v>8565</v>
      </c>
      <c r="M2190" s="549" t="s">
        <v>8544</v>
      </c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</row>
    <row r="2191" spans="1:112" ht="38.25">
      <c r="A2191" s="21">
        <v>188</v>
      </c>
      <c r="B2191" s="21"/>
      <c r="C2191" s="549" t="s">
        <v>8566</v>
      </c>
      <c r="D2191" s="555" t="s">
        <v>8567</v>
      </c>
      <c r="E2191" s="549" t="s">
        <v>8568</v>
      </c>
      <c r="F2191" s="549" t="s">
        <v>8569</v>
      </c>
      <c r="G2191" s="549" t="s">
        <v>7841</v>
      </c>
      <c r="H2191" s="550">
        <v>5350.8</v>
      </c>
      <c r="I2191" s="21">
        <v>0</v>
      </c>
      <c r="J2191" s="21">
        <v>0</v>
      </c>
      <c r="K2191" s="21" t="s">
        <v>8542</v>
      </c>
      <c r="L2191" s="4" t="s">
        <v>8570</v>
      </c>
      <c r="M2191" s="549" t="s">
        <v>8544</v>
      </c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</row>
    <row r="2192" spans="1:112" ht="102">
      <c r="A2192" s="21">
        <v>189</v>
      </c>
      <c r="B2192" s="21"/>
      <c r="C2192" s="549" t="s">
        <v>8571</v>
      </c>
      <c r="D2192" s="386" t="s">
        <v>7997</v>
      </c>
      <c r="E2192" s="549" t="s">
        <v>8572</v>
      </c>
      <c r="F2192" s="549" t="s">
        <v>8395</v>
      </c>
      <c r="G2192" s="549" t="s">
        <v>7841</v>
      </c>
      <c r="H2192" s="550">
        <v>40480</v>
      </c>
      <c r="I2192" s="21">
        <v>0</v>
      </c>
      <c r="J2192" s="21">
        <v>0</v>
      </c>
      <c r="K2192" s="387">
        <v>43215</v>
      </c>
      <c r="L2192" s="388" t="s">
        <v>8573</v>
      </c>
      <c r="M2192" s="549" t="s">
        <v>8544</v>
      </c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</row>
    <row r="2193" spans="1:112" ht="38.25">
      <c r="A2193" s="21">
        <v>190</v>
      </c>
      <c r="B2193" s="21"/>
      <c r="C2193" s="549" t="s">
        <v>8574</v>
      </c>
      <c r="D2193" s="386" t="s">
        <v>7997</v>
      </c>
      <c r="E2193" s="549" t="s">
        <v>8575</v>
      </c>
      <c r="F2193" s="549" t="s">
        <v>8576</v>
      </c>
      <c r="G2193" s="549" t="s">
        <v>7841</v>
      </c>
      <c r="H2193" s="550">
        <v>800</v>
      </c>
      <c r="I2193" s="21">
        <v>0</v>
      </c>
      <c r="J2193" s="21">
        <v>0</v>
      </c>
      <c r="K2193" s="21" t="s">
        <v>8083</v>
      </c>
      <c r="L2193" s="4" t="s">
        <v>8577</v>
      </c>
      <c r="M2193" s="549" t="s">
        <v>8544</v>
      </c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</row>
    <row r="2194" spans="1:112" ht="51">
      <c r="A2194" s="21">
        <v>191</v>
      </c>
      <c r="B2194" s="21"/>
      <c r="C2194" s="549" t="s">
        <v>8578</v>
      </c>
      <c r="D2194" s="21" t="s">
        <v>7997</v>
      </c>
      <c r="E2194" s="549" t="s">
        <v>8579</v>
      </c>
      <c r="F2194" s="549" t="s">
        <v>8580</v>
      </c>
      <c r="G2194" s="549" t="s">
        <v>7841</v>
      </c>
      <c r="H2194" s="550">
        <v>4700</v>
      </c>
      <c r="I2194" s="21">
        <v>0</v>
      </c>
      <c r="J2194" s="21">
        <v>0</v>
      </c>
      <c r="K2194" s="21" t="s">
        <v>5630</v>
      </c>
      <c r="L2194" s="4" t="s">
        <v>8581</v>
      </c>
      <c r="M2194" s="549" t="s">
        <v>8544</v>
      </c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</row>
    <row r="2195" spans="1:112" ht="38.25">
      <c r="A2195" s="21">
        <v>192</v>
      </c>
      <c r="B2195" s="21"/>
      <c r="C2195" s="549" t="s">
        <v>8582</v>
      </c>
      <c r="D2195" s="4" t="s">
        <v>8583</v>
      </c>
      <c r="E2195" s="549" t="s">
        <v>8584</v>
      </c>
      <c r="F2195" s="549" t="s">
        <v>7946</v>
      </c>
      <c r="G2195" s="549" t="s">
        <v>7841</v>
      </c>
      <c r="H2195" s="550">
        <v>39955</v>
      </c>
      <c r="I2195" s="21">
        <v>0</v>
      </c>
      <c r="J2195" s="21">
        <v>0</v>
      </c>
      <c r="K2195" s="42" t="s">
        <v>8585</v>
      </c>
      <c r="L2195" s="4" t="s">
        <v>8586</v>
      </c>
      <c r="M2195" s="549" t="s">
        <v>8544</v>
      </c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</row>
    <row r="2196" spans="1:112" ht="38.25">
      <c r="A2196" s="21">
        <v>193</v>
      </c>
      <c r="B2196" s="21"/>
      <c r="C2196" s="549" t="s">
        <v>8587</v>
      </c>
      <c r="D2196" s="555" t="s">
        <v>8541</v>
      </c>
      <c r="E2196" s="549" t="s">
        <v>8588</v>
      </c>
      <c r="F2196" s="549" t="s">
        <v>8160</v>
      </c>
      <c r="G2196" s="549" t="s">
        <v>7841</v>
      </c>
      <c r="H2196" s="550">
        <v>13170</v>
      </c>
      <c r="I2196" s="21">
        <v>0</v>
      </c>
      <c r="J2196" s="21">
        <v>0</v>
      </c>
      <c r="K2196" s="42">
        <v>42491</v>
      </c>
      <c r="L2196" s="4" t="s">
        <v>8589</v>
      </c>
      <c r="M2196" s="549" t="s">
        <v>8544</v>
      </c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</row>
    <row r="2197" spans="1:112" ht="38.25">
      <c r="A2197" s="21">
        <v>194</v>
      </c>
      <c r="B2197" s="21"/>
      <c r="C2197" s="549" t="s">
        <v>8590</v>
      </c>
      <c r="D2197" s="555" t="s">
        <v>8541</v>
      </c>
      <c r="E2197" s="549" t="s">
        <v>8591</v>
      </c>
      <c r="F2197" s="549" t="s">
        <v>8592</v>
      </c>
      <c r="G2197" s="549" t="s">
        <v>7841</v>
      </c>
      <c r="H2197" s="550">
        <v>6190</v>
      </c>
      <c r="I2197" s="21">
        <v>0</v>
      </c>
      <c r="J2197" s="21">
        <v>0</v>
      </c>
      <c r="K2197" s="42" t="s">
        <v>8542</v>
      </c>
      <c r="L2197" s="4" t="s">
        <v>8593</v>
      </c>
      <c r="M2197" s="549" t="s">
        <v>8544</v>
      </c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</row>
    <row r="2198" spans="1:112" ht="38.25">
      <c r="A2198" s="21">
        <v>195</v>
      </c>
      <c r="B2198" s="21"/>
      <c r="C2198" s="549" t="s">
        <v>8594</v>
      </c>
      <c r="D2198" s="555" t="s">
        <v>8567</v>
      </c>
      <c r="E2198" s="549" t="s">
        <v>8568</v>
      </c>
      <c r="F2198" s="549" t="s">
        <v>8595</v>
      </c>
      <c r="G2198" s="549" t="s">
        <v>7841</v>
      </c>
      <c r="H2198" s="550">
        <v>5350.8</v>
      </c>
      <c r="I2198" s="21">
        <v>0</v>
      </c>
      <c r="J2198" s="21">
        <v>0</v>
      </c>
      <c r="K2198" s="21" t="s">
        <v>8542</v>
      </c>
      <c r="L2198" s="4" t="s">
        <v>8596</v>
      </c>
      <c r="M2198" s="549" t="s">
        <v>8544</v>
      </c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</row>
    <row r="2199" spans="1:112" ht="38.25">
      <c r="A2199" s="21">
        <v>196</v>
      </c>
      <c r="B2199" s="21"/>
      <c r="C2199" s="549" t="s">
        <v>8597</v>
      </c>
      <c r="D2199" s="555" t="s">
        <v>8546</v>
      </c>
      <c r="E2199" s="549" t="s">
        <v>8598</v>
      </c>
      <c r="F2199" s="549" t="s">
        <v>7918</v>
      </c>
      <c r="G2199" s="549" t="s">
        <v>7841</v>
      </c>
      <c r="H2199" s="550">
        <v>9800</v>
      </c>
      <c r="I2199" s="21">
        <v>0</v>
      </c>
      <c r="J2199" s="21">
        <v>0</v>
      </c>
      <c r="K2199" s="21" t="s">
        <v>5630</v>
      </c>
      <c r="L2199" s="4" t="s">
        <v>8599</v>
      </c>
      <c r="M2199" s="549" t="s">
        <v>8544</v>
      </c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</row>
    <row r="2200" spans="1:112" ht="38.25">
      <c r="A2200" s="21">
        <v>197</v>
      </c>
      <c r="B2200" s="21"/>
      <c r="C2200" s="549" t="s">
        <v>8600</v>
      </c>
      <c r="D2200" s="555" t="s">
        <v>8546</v>
      </c>
      <c r="E2200" s="549" t="s">
        <v>8601</v>
      </c>
      <c r="F2200" s="549" t="s">
        <v>8018</v>
      </c>
      <c r="G2200" s="549" t="s">
        <v>7841</v>
      </c>
      <c r="H2200" s="550">
        <v>200</v>
      </c>
      <c r="I2200" s="21">
        <v>0</v>
      </c>
      <c r="J2200" s="21">
        <v>0</v>
      </c>
      <c r="K2200" s="21" t="s">
        <v>5630</v>
      </c>
      <c r="L2200" s="4" t="s">
        <v>8602</v>
      </c>
      <c r="M2200" s="549" t="s">
        <v>8544</v>
      </c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</row>
    <row r="2201" spans="1:112" ht="51">
      <c r="A2201" s="21">
        <v>198</v>
      </c>
      <c r="B2201" s="21"/>
      <c r="C2201" s="549" t="s">
        <v>8603</v>
      </c>
      <c r="D2201" s="385" t="s">
        <v>7985</v>
      </c>
      <c r="E2201" s="549" t="s">
        <v>8002</v>
      </c>
      <c r="F2201" s="549" t="s">
        <v>8604</v>
      </c>
      <c r="G2201" s="549" t="s">
        <v>8605</v>
      </c>
      <c r="H2201" s="550">
        <v>11535068.071</v>
      </c>
      <c r="I2201" s="21">
        <v>0</v>
      </c>
      <c r="J2201" s="21">
        <v>0</v>
      </c>
      <c r="K2201" s="21" t="s">
        <v>8451</v>
      </c>
      <c r="L2201" s="4" t="s">
        <v>8606</v>
      </c>
      <c r="M2201" s="549" t="s">
        <v>8544</v>
      </c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</row>
    <row r="2202" spans="1:112" ht="38.25">
      <c r="A2202" s="21">
        <v>199</v>
      </c>
      <c r="B2202" s="21"/>
      <c r="C2202" s="549" t="s">
        <v>8607</v>
      </c>
      <c r="D2202" s="4" t="s">
        <v>7997</v>
      </c>
      <c r="E2202" s="549" t="s">
        <v>8608</v>
      </c>
      <c r="F2202" s="549" t="s">
        <v>8609</v>
      </c>
      <c r="G2202" s="549" t="s">
        <v>7841</v>
      </c>
      <c r="H2202" s="550">
        <v>10200</v>
      </c>
      <c r="I2202" s="21">
        <v>0</v>
      </c>
      <c r="J2202" s="21">
        <v>0</v>
      </c>
      <c r="K2202" s="21" t="s">
        <v>4515</v>
      </c>
      <c r="L2202" s="4" t="s">
        <v>8610</v>
      </c>
      <c r="M2202" s="549" t="s">
        <v>8544</v>
      </c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</row>
    <row r="2203" spans="1:112" ht="51">
      <c r="A2203" s="21">
        <v>200</v>
      </c>
      <c r="B2203" s="21"/>
      <c r="C2203" s="549" t="s">
        <v>8611</v>
      </c>
      <c r="D2203" s="555" t="s">
        <v>8583</v>
      </c>
      <c r="E2203" s="549" t="s">
        <v>8612</v>
      </c>
      <c r="F2203" s="549" t="s">
        <v>8613</v>
      </c>
      <c r="G2203" s="549" t="s">
        <v>8614</v>
      </c>
      <c r="H2203" s="550">
        <v>16374</v>
      </c>
      <c r="I2203" s="21">
        <v>0</v>
      </c>
      <c r="J2203" s="21">
        <v>0</v>
      </c>
      <c r="K2203" s="42">
        <v>43321</v>
      </c>
      <c r="L2203" s="4" t="s">
        <v>8615</v>
      </c>
      <c r="M2203" s="549" t="s">
        <v>8544</v>
      </c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</row>
    <row r="2204" spans="1:112" ht="38.25">
      <c r="A2204" s="21">
        <v>201</v>
      </c>
      <c r="B2204" s="21"/>
      <c r="C2204" s="549" t="s">
        <v>8616</v>
      </c>
      <c r="D2204" s="555" t="s">
        <v>8583</v>
      </c>
      <c r="E2204" s="549" t="s">
        <v>8617</v>
      </c>
      <c r="F2204" s="549" t="s">
        <v>8376</v>
      </c>
      <c r="G2204" s="549" t="s">
        <v>7841</v>
      </c>
      <c r="H2204" s="550">
        <v>4200</v>
      </c>
      <c r="I2204" s="21">
        <v>0</v>
      </c>
      <c r="J2204" s="21">
        <v>0</v>
      </c>
      <c r="K2204" s="42">
        <v>43321</v>
      </c>
      <c r="L2204" s="4" t="s">
        <v>8618</v>
      </c>
      <c r="M2204" s="549" t="s">
        <v>8544</v>
      </c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</row>
    <row r="2205" spans="1:112" ht="38.25">
      <c r="A2205" s="21">
        <v>202</v>
      </c>
      <c r="B2205" s="21"/>
      <c r="C2205" s="549" t="s">
        <v>8619</v>
      </c>
      <c r="D2205" s="555" t="s">
        <v>8583</v>
      </c>
      <c r="E2205" s="549" t="s">
        <v>8617</v>
      </c>
      <c r="F2205" s="549" t="s">
        <v>7864</v>
      </c>
      <c r="G2205" s="549" t="s">
        <v>7841</v>
      </c>
      <c r="H2205" s="550">
        <v>5200</v>
      </c>
      <c r="I2205" s="21">
        <v>0</v>
      </c>
      <c r="J2205" s="21">
        <v>0</v>
      </c>
      <c r="K2205" s="387" t="s">
        <v>8620</v>
      </c>
      <c r="L2205" s="264" t="s">
        <v>8621</v>
      </c>
      <c r="M2205" s="549" t="s">
        <v>8544</v>
      </c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</row>
    <row r="2206" spans="1:112" ht="51">
      <c r="A2206" s="21">
        <v>203</v>
      </c>
      <c r="B2206" s="21"/>
      <c r="C2206" s="549" t="s">
        <v>8622</v>
      </c>
      <c r="D2206" s="21" t="s">
        <v>7845</v>
      </c>
      <c r="E2206" s="549" t="s">
        <v>8531</v>
      </c>
      <c r="F2206" s="549" t="s">
        <v>8553</v>
      </c>
      <c r="G2206" s="549" t="s">
        <v>8623</v>
      </c>
      <c r="H2206" s="550">
        <v>41666</v>
      </c>
      <c r="I2206" s="21">
        <v>0</v>
      </c>
      <c r="J2206" s="390">
        <v>0</v>
      </c>
      <c r="K2206" s="42" t="s">
        <v>8472</v>
      </c>
      <c r="L2206" s="4" t="s">
        <v>8624</v>
      </c>
      <c r="M2206" s="551" t="s">
        <v>7849</v>
      </c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</row>
    <row r="2207" spans="1:112" ht="38.25">
      <c r="A2207" s="21">
        <v>204</v>
      </c>
      <c r="B2207" s="21"/>
      <c r="C2207" s="549" t="s">
        <v>8625</v>
      </c>
      <c r="D2207" s="21" t="s">
        <v>8358</v>
      </c>
      <c r="E2207" s="549" t="s">
        <v>8626</v>
      </c>
      <c r="F2207" s="549" t="s">
        <v>8627</v>
      </c>
      <c r="G2207" s="549" t="s">
        <v>7841</v>
      </c>
      <c r="H2207" s="550">
        <v>625</v>
      </c>
      <c r="I2207" s="21">
        <v>0</v>
      </c>
      <c r="J2207" s="390">
        <v>0</v>
      </c>
      <c r="K2207" s="42">
        <v>42258</v>
      </c>
      <c r="L2207" s="554" t="s">
        <v>8628</v>
      </c>
      <c r="M2207" s="551" t="s">
        <v>7849</v>
      </c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</row>
    <row r="2208" spans="1:112" ht="38.25">
      <c r="A2208" s="21">
        <v>205</v>
      </c>
      <c r="B2208" s="21"/>
      <c r="C2208" s="549" t="s">
        <v>8629</v>
      </c>
      <c r="D2208" s="21" t="s">
        <v>7997</v>
      </c>
      <c r="E2208" s="549" t="s">
        <v>8482</v>
      </c>
      <c r="F2208" s="549" t="s">
        <v>8630</v>
      </c>
      <c r="G2208" s="549" t="s">
        <v>7841</v>
      </c>
      <c r="H2208" s="550">
        <v>25200</v>
      </c>
      <c r="I2208" s="21">
        <v>0</v>
      </c>
      <c r="J2208" s="21">
        <v>0</v>
      </c>
      <c r="K2208" s="21" t="s">
        <v>4515</v>
      </c>
      <c r="L2208" s="4" t="s">
        <v>8631</v>
      </c>
      <c r="M2208" s="549" t="s">
        <v>8544</v>
      </c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</row>
    <row r="2209" spans="1:112" ht="38.25">
      <c r="A2209" s="21">
        <v>206</v>
      </c>
      <c r="B2209" s="21"/>
      <c r="C2209" s="549" t="s">
        <v>8632</v>
      </c>
      <c r="D2209" s="21" t="s">
        <v>7997</v>
      </c>
      <c r="E2209" s="549" t="s">
        <v>8633</v>
      </c>
      <c r="F2209" s="549" t="s">
        <v>8634</v>
      </c>
      <c r="G2209" s="549" t="s">
        <v>7841</v>
      </c>
      <c r="H2209" s="550">
        <v>8200</v>
      </c>
      <c r="I2209" s="21">
        <v>0</v>
      </c>
      <c r="J2209" s="21">
        <v>0</v>
      </c>
      <c r="K2209" s="21" t="s">
        <v>4515</v>
      </c>
      <c r="L2209" s="4" t="s">
        <v>8635</v>
      </c>
      <c r="M2209" s="549" t="s">
        <v>8544</v>
      </c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</row>
    <row r="2210" spans="1:112" ht="38.25">
      <c r="A2210" s="21">
        <v>207</v>
      </c>
      <c r="B2210" s="21"/>
      <c r="C2210" s="549" t="s">
        <v>8636</v>
      </c>
      <c r="D2210" s="21" t="s">
        <v>7997</v>
      </c>
      <c r="E2210" s="549" t="s">
        <v>8637</v>
      </c>
      <c r="F2210" s="549" t="s">
        <v>8638</v>
      </c>
      <c r="G2210" s="549" t="s">
        <v>7841</v>
      </c>
      <c r="H2210" s="550">
        <v>200</v>
      </c>
      <c r="I2210" s="21">
        <v>0</v>
      </c>
      <c r="J2210" s="21">
        <v>0</v>
      </c>
      <c r="K2210" s="42" t="s">
        <v>8639</v>
      </c>
      <c r="L2210" s="4" t="s">
        <v>8640</v>
      </c>
      <c r="M2210" s="549" t="s">
        <v>8544</v>
      </c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</row>
    <row r="2211" spans="1:112" ht="38.25">
      <c r="A2211" s="21">
        <v>208</v>
      </c>
      <c r="B2211" s="21"/>
      <c r="C2211" s="549" t="s">
        <v>8574</v>
      </c>
      <c r="D2211" s="21" t="s">
        <v>7997</v>
      </c>
      <c r="E2211" s="549" t="s">
        <v>8641</v>
      </c>
      <c r="F2211" s="549" t="s">
        <v>7937</v>
      </c>
      <c r="G2211" s="549" t="s">
        <v>7841</v>
      </c>
      <c r="H2211" s="550">
        <v>200</v>
      </c>
      <c r="I2211" s="21">
        <v>0</v>
      </c>
      <c r="J2211" s="21">
        <v>0</v>
      </c>
      <c r="K2211" s="42" t="s">
        <v>8639</v>
      </c>
      <c r="L2211" s="4" t="s">
        <v>8642</v>
      </c>
      <c r="M2211" s="549" t="s">
        <v>8544</v>
      </c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</row>
    <row r="2212" spans="1:112" ht="38.25">
      <c r="A2212" s="21">
        <v>209</v>
      </c>
      <c r="B2212" s="21"/>
      <c r="C2212" s="549" t="s">
        <v>8574</v>
      </c>
      <c r="D2212" s="21" t="s">
        <v>7997</v>
      </c>
      <c r="E2212" s="549" t="s">
        <v>8643</v>
      </c>
      <c r="F2212" s="549" t="s">
        <v>8193</v>
      </c>
      <c r="G2212" s="549" t="s">
        <v>7841</v>
      </c>
      <c r="H2212" s="550">
        <v>650</v>
      </c>
      <c r="I2212" s="21">
        <v>0</v>
      </c>
      <c r="J2212" s="21">
        <v>0</v>
      </c>
      <c r="K2212" s="42" t="s">
        <v>8639</v>
      </c>
      <c r="L2212" s="4" t="s">
        <v>8644</v>
      </c>
      <c r="M2212" s="549" t="s">
        <v>8544</v>
      </c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</row>
    <row r="2213" spans="1:112" ht="38.25">
      <c r="A2213" s="21">
        <v>210</v>
      </c>
      <c r="B2213" s="21"/>
      <c r="C2213" s="549" t="s">
        <v>8645</v>
      </c>
      <c r="D2213" s="21" t="s">
        <v>7997</v>
      </c>
      <c r="E2213" s="549" t="s">
        <v>8646</v>
      </c>
      <c r="F2213" s="549" t="s">
        <v>8008</v>
      </c>
      <c r="G2213" s="549" t="s">
        <v>7841</v>
      </c>
      <c r="H2213" s="550">
        <v>3200</v>
      </c>
      <c r="I2213" s="21">
        <v>0</v>
      </c>
      <c r="J2213" s="21">
        <v>0</v>
      </c>
      <c r="K2213" s="21" t="s">
        <v>8083</v>
      </c>
      <c r="L2213" s="4" t="s">
        <v>8647</v>
      </c>
      <c r="M2213" s="549" t="s">
        <v>8544</v>
      </c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</row>
    <row r="2214" spans="1:112" ht="38.25">
      <c r="A2214" s="21">
        <v>211</v>
      </c>
      <c r="B2214" s="21"/>
      <c r="C2214" s="549" t="s">
        <v>8648</v>
      </c>
      <c r="D2214" s="21" t="s">
        <v>8649</v>
      </c>
      <c r="E2214" s="549" t="s">
        <v>8449</v>
      </c>
      <c r="F2214" s="549" t="s">
        <v>7987</v>
      </c>
      <c r="G2214" s="549" t="s">
        <v>8650</v>
      </c>
      <c r="H2214" s="550">
        <v>18605.7</v>
      </c>
      <c r="I2214" s="21">
        <v>0</v>
      </c>
      <c r="J2214" s="21">
        <v>0</v>
      </c>
      <c r="K2214" s="21" t="s">
        <v>8542</v>
      </c>
      <c r="L2214" s="4" t="s">
        <v>8651</v>
      </c>
      <c r="M2214" s="549" t="s">
        <v>8544</v>
      </c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</row>
    <row r="2215" spans="1:112" ht="38.25">
      <c r="A2215" s="21">
        <v>212</v>
      </c>
      <c r="B2215" s="21"/>
      <c r="C2215" s="549" t="s">
        <v>8652</v>
      </c>
      <c r="D2215" s="21" t="s">
        <v>8583</v>
      </c>
      <c r="E2215" s="549" t="s">
        <v>8653</v>
      </c>
      <c r="F2215" s="549" t="s">
        <v>8654</v>
      </c>
      <c r="G2215" s="549" t="s">
        <v>7841</v>
      </c>
      <c r="H2215" s="550">
        <v>2000</v>
      </c>
      <c r="I2215" s="21">
        <v>0</v>
      </c>
      <c r="J2215" s="21">
        <v>0</v>
      </c>
      <c r="K2215" s="42">
        <v>43321</v>
      </c>
      <c r="L2215" s="4" t="s">
        <v>8655</v>
      </c>
      <c r="M2215" s="549" t="s">
        <v>8544</v>
      </c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</row>
    <row r="2216" spans="1:112" ht="51">
      <c r="A2216" s="21">
        <v>213</v>
      </c>
      <c r="B2216" s="21"/>
      <c r="C2216" s="549" t="s">
        <v>8656</v>
      </c>
      <c r="D2216" s="21" t="s">
        <v>8657</v>
      </c>
      <c r="E2216" s="549" t="s">
        <v>8658</v>
      </c>
      <c r="F2216" s="549" t="s">
        <v>8659</v>
      </c>
      <c r="G2216" s="549" t="s">
        <v>8660</v>
      </c>
      <c r="H2216" s="550">
        <v>30000</v>
      </c>
      <c r="I2216" s="21">
        <v>0</v>
      </c>
      <c r="J2216" s="21">
        <v>0</v>
      </c>
      <c r="K2216" s="21" t="s">
        <v>8542</v>
      </c>
      <c r="L2216" s="4" t="s">
        <v>8661</v>
      </c>
      <c r="M2216" s="549" t="s">
        <v>8544</v>
      </c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</row>
    <row r="2217" spans="1:112" ht="38.25">
      <c r="A2217" s="21">
        <v>214</v>
      </c>
      <c r="B2217" s="21"/>
      <c r="C2217" s="549" t="s">
        <v>8662</v>
      </c>
      <c r="D2217" s="21" t="s">
        <v>8663</v>
      </c>
      <c r="E2217" s="549" t="s">
        <v>8664</v>
      </c>
      <c r="F2217" s="549" t="s">
        <v>8665</v>
      </c>
      <c r="G2217" s="549" t="s">
        <v>7841</v>
      </c>
      <c r="H2217" s="550">
        <v>3200</v>
      </c>
      <c r="I2217" s="21">
        <v>0</v>
      </c>
      <c r="J2217" s="21">
        <v>0</v>
      </c>
      <c r="K2217" s="21" t="s">
        <v>8542</v>
      </c>
      <c r="L2217" s="4" t="s">
        <v>8651</v>
      </c>
      <c r="M2217" s="549" t="s">
        <v>8544</v>
      </c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</row>
    <row r="2218" spans="1:112" ht="38.25">
      <c r="A2218" s="21">
        <v>215</v>
      </c>
      <c r="B2218" s="21"/>
      <c r="C2218" s="549" t="s">
        <v>8666</v>
      </c>
      <c r="D2218" s="21" t="s">
        <v>8663</v>
      </c>
      <c r="E2218" s="549" t="s">
        <v>8667</v>
      </c>
      <c r="F2218" s="549" t="s">
        <v>8668</v>
      </c>
      <c r="G2218" s="549" t="s">
        <v>7841</v>
      </c>
      <c r="H2218" s="550">
        <v>5000</v>
      </c>
      <c r="I2218" s="21">
        <v>0</v>
      </c>
      <c r="J2218" s="21">
        <v>0</v>
      </c>
      <c r="K2218" s="21" t="s">
        <v>8113</v>
      </c>
      <c r="L2218" s="4" t="s">
        <v>8669</v>
      </c>
      <c r="M2218" s="549" t="s">
        <v>8544</v>
      </c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</row>
    <row r="2219" spans="1:112" ht="38.25">
      <c r="A2219" s="21">
        <v>216</v>
      </c>
      <c r="B2219" s="21"/>
      <c r="C2219" s="549" t="s">
        <v>8670</v>
      </c>
      <c r="D2219" s="21" t="s">
        <v>8663</v>
      </c>
      <c r="E2219" s="549" t="s">
        <v>8671</v>
      </c>
      <c r="F2219" s="549" t="s">
        <v>8668</v>
      </c>
      <c r="G2219" s="549" t="s">
        <v>7841</v>
      </c>
      <c r="H2219" s="550">
        <v>1587.9</v>
      </c>
      <c r="I2219" s="21">
        <v>0</v>
      </c>
      <c r="J2219" s="21">
        <v>0</v>
      </c>
      <c r="K2219" s="21" t="s">
        <v>5027</v>
      </c>
      <c r="L2219" s="4" t="s">
        <v>8672</v>
      </c>
      <c r="M2219" s="549" t="s">
        <v>8544</v>
      </c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</row>
    <row r="2220" spans="1:112" ht="38.25">
      <c r="A2220" s="21">
        <v>217</v>
      </c>
      <c r="B2220" s="21"/>
      <c r="C2220" s="549" t="s">
        <v>8673</v>
      </c>
      <c r="D2220" s="21" t="s">
        <v>8663</v>
      </c>
      <c r="E2220" s="549" t="s">
        <v>8674</v>
      </c>
      <c r="F2220" s="549" t="s">
        <v>8168</v>
      </c>
      <c r="G2220" s="549" t="s">
        <v>7841</v>
      </c>
      <c r="H2220" s="550">
        <v>3200</v>
      </c>
      <c r="I2220" s="21">
        <v>0</v>
      </c>
      <c r="J2220" s="21">
        <v>0</v>
      </c>
      <c r="K2220" s="21" t="s">
        <v>1051</v>
      </c>
      <c r="L2220" s="4" t="s">
        <v>8675</v>
      </c>
      <c r="M2220" s="549" t="s">
        <v>8544</v>
      </c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</row>
    <row r="2221" spans="1:112" ht="38.25">
      <c r="A2221" s="21">
        <v>218</v>
      </c>
      <c r="B2221" s="21"/>
      <c r="C2221" s="549" t="s">
        <v>8676</v>
      </c>
      <c r="D2221" s="21" t="s">
        <v>8663</v>
      </c>
      <c r="E2221" s="549" t="s">
        <v>8418</v>
      </c>
      <c r="F2221" s="549" t="s">
        <v>8677</v>
      </c>
      <c r="G2221" s="549" t="s">
        <v>7841</v>
      </c>
      <c r="H2221" s="550">
        <v>5000</v>
      </c>
      <c r="I2221" s="21">
        <v>0</v>
      </c>
      <c r="J2221" s="21">
        <v>0</v>
      </c>
      <c r="K2221" s="21" t="s">
        <v>8242</v>
      </c>
      <c r="L2221" s="4" t="s">
        <v>8555</v>
      </c>
      <c r="M2221" s="549" t="s">
        <v>8544</v>
      </c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</row>
    <row r="2222" spans="1:112" ht="38.25">
      <c r="A2222" s="21">
        <v>219</v>
      </c>
      <c r="B2222" s="21"/>
      <c r="C2222" s="549" t="s">
        <v>8678</v>
      </c>
      <c r="D2222" s="21" t="s">
        <v>8679</v>
      </c>
      <c r="E2222" s="549" t="s">
        <v>8680</v>
      </c>
      <c r="F2222" s="549" t="s">
        <v>8677</v>
      </c>
      <c r="G2222" s="549" t="s">
        <v>7841</v>
      </c>
      <c r="H2222" s="550">
        <v>5000</v>
      </c>
      <c r="I2222" s="21">
        <v>0</v>
      </c>
      <c r="J2222" s="21">
        <v>0</v>
      </c>
      <c r="K2222" s="21" t="s">
        <v>8681</v>
      </c>
      <c r="L2222" s="118" t="s">
        <v>8682</v>
      </c>
      <c r="M2222" s="549" t="s">
        <v>8544</v>
      </c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</row>
    <row r="2223" spans="1:112" ht="51">
      <c r="A2223" s="21">
        <v>220</v>
      </c>
      <c r="B2223" s="21"/>
      <c r="C2223" s="549" t="s">
        <v>8683</v>
      </c>
      <c r="D2223" s="21" t="s">
        <v>8679</v>
      </c>
      <c r="E2223" s="549" t="s">
        <v>8684</v>
      </c>
      <c r="F2223" s="549" t="s">
        <v>7999</v>
      </c>
      <c r="G2223" s="549" t="s">
        <v>7841</v>
      </c>
      <c r="H2223" s="550">
        <v>5200</v>
      </c>
      <c r="I2223" s="21">
        <v>0</v>
      </c>
      <c r="J2223" s="21">
        <v>0</v>
      </c>
      <c r="K2223" s="42">
        <v>43016</v>
      </c>
      <c r="L2223" s="4" t="s">
        <v>8685</v>
      </c>
      <c r="M2223" s="549" t="s">
        <v>8544</v>
      </c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</row>
    <row r="2224" spans="1:112" ht="38.25">
      <c r="A2224" s="21">
        <v>221</v>
      </c>
      <c r="B2224" s="21"/>
      <c r="C2224" s="549" t="s">
        <v>8686</v>
      </c>
      <c r="D2224" s="4" t="s">
        <v>8110</v>
      </c>
      <c r="E2224" s="549" t="s">
        <v>8687</v>
      </c>
      <c r="F2224" s="549" t="s">
        <v>8688</v>
      </c>
      <c r="G2224" s="549" t="s">
        <v>7841</v>
      </c>
      <c r="H2224" s="550">
        <v>22000</v>
      </c>
      <c r="I2224" s="21">
        <v>0</v>
      </c>
      <c r="J2224" s="21">
        <v>0</v>
      </c>
      <c r="K2224" s="21" t="s">
        <v>8689</v>
      </c>
      <c r="L2224" s="4" t="s">
        <v>8690</v>
      </c>
      <c r="M2224" s="549" t="s">
        <v>8544</v>
      </c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</row>
    <row r="2225" spans="1:112" ht="38.25">
      <c r="A2225" s="21">
        <v>222</v>
      </c>
      <c r="B2225" s="21"/>
      <c r="C2225" s="549" t="s">
        <v>8691</v>
      </c>
      <c r="D2225" s="4" t="s">
        <v>8110</v>
      </c>
      <c r="E2225" s="549" t="s">
        <v>8692</v>
      </c>
      <c r="F2225" s="549" t="s">
        <v>8693</v>
      </c>
      <c r="G2225" s="549" t="s">
        <v>7841</v>
      </c>
      <c r="H2225" s="550">
        <v>200</v>
      </c>
      <c r="I2225" s="21">
        <v>0</v>
      </c>
      <c r="J2225" s="21">
        <v>0</v>
      </c>
      <c r="K2225" s="21" t="s">
        <v>8542</v>
      </c>
      <c r="L2225" s="4" t="s">
        <v>8593</v>
      </c>
      <c r="M2225" s="549" t="s">
        <v>8544</v>
      </c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</row>
    <row r="2226" spans="1:112" ht="38.25">
      <c r="A2226" s="21">
        <v>223</v>
      </c>
      <c r="B2226" s="21"/>
      <c r="C2226" s="549" t="s">
        <v>8694</v>
      </c>
      <c r="D2226" s="21" t="s">
        <v>8695</v>
      </c>
      <c r="E2226" s="549" t="s">
        <v>8696</v>
      </c>
      <c r="F2226" s="549" t="s">
        <v>8553</v>
      </c>
      <c r="G2226" s="549" t="s">
        <v>7841</v>
      </c>
      <c r="H2226" s="550">
        <v>5000</v>
      </c>
      <c r="I2226" s="21">
        <v>0</v>
      </c>
      <c r="J2226" s="21">
        <v>0</v>
      </c>
      <c r="K2226" s="21" t="s">
        <v>8451</v>
      </c>
      <c r="L2226" s="4" t="s">
        <v>8697</v>
      </c>
      <c r="M2226" s="549" t="s">
        <v>8544</v>
      </c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</row>
    <row r="2227" spans="1:112" ht="38.25">
      <c r="A2227" s="21">
        <v>224</v>
      </c>
      <c r="B2227" s="21"/>
      <c r="C2227" s="549" t="s">
        <v>8698</v>
      </c>
      <c r="D2227" s="21" t="s">
        <v>8695</v>
      </c>
      <c r="E2227" s="549" t="s">
        <v>8699</v>
      </c>
      <c r="F2227" s="549" t="s">
        <v>8022</v>
      </c>
      <c r="G2227" s="549" t="s">
        <v>7841</v>
      </c>
      <c r="H2227" s="550">
        <v>3200</v>
      </c>
      <c r="I2227" s="21">
        <v>0</v>
      </c>
      <c r="J2227" s="21">
        <v>0</v>
      </c>
      <c r="K2227" s="42" t="s">
        <v>8700</v>
      </c>
      <c r="L2227" s="4" t="s">
        <v>8701</v>
      </c>
      <c r="M2227" s="549" t="s">
        <v>8544</v>
      </c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</row>
    <row r="2228" spans="1:112" ht="38.25">
      <c r="A2228" s="21">
        <v>225</v>
      </c>
      <c r="B2228" s="21"/>
      <c r="C2228" s="549" t="s">
        <v>8702</v>
      </c>
      <c r="D2228" s="21" t="s">
        <v>8583</v>
      </c>
      <c r="E2228" s="549" t="s">
        <v>8703</v>
      </c>
      <c r="F2228" s="549" t="s">
        <v>8704</v>
      </c>
      <c r="G2228" s="549" t="s">
        <v>7841</v>
      </c>
      <c r="H2228" s="550">
        <v>200</v>
      </c>
      <c r="I2228" s="21">
        <v>0</v>
      </c>
      <c r="J2228" s="21">
        <v>0</v>
      </c>
      <c r="K2228" s="557">
        <v>43269</v>
      </c>
      <c r="L2228" s="558" t="s">
        <v>8705</v>
      </c>
      <c r="M2228" s="549" t="s">
        <v>8544</v>
      </c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</row>
    <row r="2229" spans="1:112" ht="38.25">
      <c r="A2229" s="21">
        <v>226</v>
      </c>
      <c r="B2229" s="21"/>
      <c r="C2229" s="549" t="s">
        <v>8706</v>
      </c>
      <c r="D2229" s="555" t="s">
        <v>8707</v>
      </c>
      <c r="E2229" s="549" t="s">
        <v>8617</v>
      </c>
      <c r="F2229" s="549" t="s">
        <v>8708</v>
      </c>
      <c r="G2229" s="549" t="s">
        <v>7841</v>
      </c>
      <c r="H2229" s="550">
        <v>2500</v>
      </c>
      <c r="I2229" s="21">
        <v>0</v>
      </c>
      <c r="J2229" s="21">
        <v>0</v>
      </c>
      <c r="K2229" s="42" t="s">
        <v>2284</v>
      </c>
      <c r="L2229" s="4" t="s">
        <v>8709</v>
      </c>
      <c r="M2229" s="549" t="s">
        <v>8544</v>
      </c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</row>
    <row r="2230" spans="1:112" ht="38.25">
      <c r="A2230" s="21">
        <v>227</v>
      </c>
      <c r="B2230" s="21"/>
      <c r="C2230" s="549" t="s">
        <v>8710</v>
      </c>
      <c r="D2230" s="555" t="s">
        <v>8707</v>
      </c>
      <c r="E2230" s="549" t="s">
        <v>8617</v>
      </c>
      <c r="F2230" s="549" t="s">
        <v>8711</v>
      </c>
      <c r="G2230" s="549" t="s">
        <v>7841</v>
      </c>
      <c r="H2230" s="550">
        <v>3700</v>
      </c>
      <c r="I2230" s="21">
        <v>0</v>
      </c>
      <c r="J2230" s="21">
        <v>0</v>
      </c>
      <c r="K2230" s="21" t="s">
        <v>4515</v>
      </c>
      <c r="L2230" s="4" t="s">
        <v>8712</v>
      </c>
      <c r="M2230" s="549" t="s">
        <v>8544</v>
      </c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</row>
    <row r="2231" spans="1:112" ht="38.25">
      <c r="A2231" s="21">
        <v>228</v>
      </c>
      <c r="B2231" s="21"/>
      <c r="C2231" s="549" t="s">
        <v>8713</v>
      </c>
      <c r="D2231" s="4" t="s">
        <v>8120</v>
      </c>
      <c r="E2231" s="549" t="s">
        <v>8714</v>
      </c>
      <c r="F2231" s="549" t="s">
        <v>8715</v>
      </c>
      <c r="G2231" s="549" t="s">
        <v>7841</v>
      </c>
      <c r="H2231" s="550">
        <v>15200</v>
      </c>
      <c r="I2231" s="21">
        <v>0</v>
      </c>
      <c r="J2231" s="21">
        <v>0</v>
      </c>
      <c r="K2231" s="21" t="s">
        <v>5065</v>
      </c>
      <c r="L2231" s="4" t="s">
        <v>8716</v>
      </c>
      <c r="M2231" s="549" t="s">
        <v>7979</v>
      </c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</row>
    <row r="2232" spans="1:112" ht="38.25">
      <c r="A2232" s="21">
        <v>229</v>
      </c>
      <c r="B2232" s="21"/>
      <c r="C2232" s="549" t="s">
        <v>8226</v>
      </c>
      <c r="D2232" s="385" t="s">
        <v>605</v>
      </c>
      <c r="E2232" s="549" t="s">
        <v>8717</v>
      </c>
      <c r="F2232" s="549" t="s">
        <v>8718</v>
      </c>
      <c r="G2232" s="549" t="s">
        <v>7841</v>
      </c>
      <c r="H2232" s="550">
        <v>15000</v>
      </c>
      <c r="I2232" s="386">
        <v>0</v>
      </c>
      <c r="J2232" s="389">
        <v>0</v>
      </c>
      <c r="K2232" s="21" t="s">
        <v>4515</v>
      </c>
      <c r="L2232" s="4" t="s">
        <v>8719</v>
      </c>
      <c r="M2232" s="551" t="s">
        <v>7849</v>
      </c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</row>
    <row r="2233" spans="1:118" s="2" customFormat="1" ht="48" customHeight="1">
      <c r="A2233" s="21">
        <v>230</v>
      </c>
      <c r="B2233" s="21"/>
      <c r="C2233" s="549" t="s">
        <v>8720</v>
      </c>
      <c r="D2233" s="21" t="s">
        <v>8110</v>
      </c>
      <c r="E2233" s="549" t="s">
        <v>8721</v>
      </c>
      <c r="F2233" s="549" t="s">
        <v>8722</v>
      </c>
      <c r="G2233" s="549" t="s">
        <v>7841</v>
      </c>
      <c r="H2233" s="550">
        <v>500</v>
      </c>
      <c r="I2233" s="21">
        <v>0</v>
      </c>
      <c r="J2233" s="21">
        <v>0</v>
      </c>
      <c r="K2233" s="21" t="s">
        <v>5027</v>
      </c>
      <c r="L2233" s="4" t="s">
        <v>8723</v>
      </c>
      <c r="M2233" s="549" t="s">
        <v>8544</v>
      </c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  <c r="DJ2233" s="3"/>
      <c r="DK2233" s="3"/>
      <c r="DL2233" s="3"/>
      <c r="DM2233" s="3"/>
      <c r="DN2233" s="3"/>
    </row>
    <row r="2234" spans="1:118" s="2" customFormat="1" ht="48" customHeight="1">
      <c r="A2234" s="21">
        <v>231</v>
      </c>
      <c r="B2234" s="21"/>
      <c r="C2234" s="549" t="s">
        <v>8724</v>
      </c>
      <c r="D2234" s="21" t="s">
        <v>7997</v>
      </c>
      <c r="E2234" s="549" t="s">
        <v>8608</v>
      </c>
      <c r="F2234" s="549" t="s">
        <v>8138</v>
      </c>
      <c r="G2234" s="549" t="s">
        <v>7841</v>
      </c>
      <c r="H2234" s="550">
        <v>10200</v>
      </c>
      <c r="I2234" s="21">
        <v>0</v>
      </c>
      <c r="J2234" s="21">
        <v>0</v>
      </c>
      <c r="K2234" s="21" t="s">
        <v>4515</v>
      </c>
      <c r="L2234" s="4" t="s">
        <v>8725</v>
      </c>
      <c r="M2234" s="549" t="s">
        <v>8544</v>
      </c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  <c r="DJ2234" s="3"/>
      <c r="DK2234" s="3"/>
      <c r="DL2234" s="3"/>
      <c r="DM2234" s="3"/>
      <c r="DN2234" s="3"/>
    </row>
    <row r="2235" spans="1:118" s="2" customFormat="1" ht="48" customHeight="1">
      <c r="A2235" s="21">
        <v>232</v>
      </c>
      <c r="B2235" s="21"/>
      <c r="C2235" s="549" t="s">
        <v>8726</v>
      </c>
      <c r="D2235" s="21" t="s">
        <v>7997</v>
      </c>
      <c r="E2235" s="549" t="s">
        <v>8608</v>
      </c>
      <c r="F2235" s="549" t="s">
        <v>8208</v>
      </c>
      <c r="G2235" s="549" t="s">
        <v>7841</v>
      </c>
      <c r="H2235" s="550">
        <v>10200</v>
      </c>
      <c r="I2235" s="21">
        <v>0</v>
      </c>
      <c r="J2235" s="21">
        <v>0</v>
      </c>
      <c r="K2235" s="21" t="s">
        <v>4515</v>
      </c>
      <c r="L2235" s="4" t="s">
        <v>8727</v>
      </c>
      <c r="M2235" s="549" t="s">
        <v>8544</v>
      </c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  <c r="DJ2235" s="3"/>
      <c r="DK2235" s="3"/>
      <c r="DL2235" s="3"/>
      <c r="DM2235" s="3"/>
      <c r="DN2235" s="3"/>
    </row>
    <row r="2236" spans="1:118" s="2" customFormat="1" ht="48" customHeight="1">
      <c r="A2236" s="21">
        <v>233</v>
      </c>
      <c r="B2236" s="21"/>
      <c r="C2236" s="549" t="s">
        <v>8728</v>
      </c>
      <c r="D2236" s="21" t="s">
        <v>8120</v>
      </c>
      <c r="E2236" s="549" t="s">
        <v>8729</v>
      </c>
      <c r="F2236" s="549" t="s">
        <v>8730</v>
      </c>
      <c r="G2236" s="549" t="s">
        <v>7841</v>
      </c>
      <c r="H2236" s="550">
        <v>200</v>
      </c>
      <c r="I2236" s="21">
        <v>0</v>
      </c>
      <c r="J2236" s="390">
        <v>0</v>
      </c>
      <c r="K2236" s="42">
        <v>43577</v>
      </c>
      <c r="L2236" s="4" t="s">
        <v>8731</v>
      </c>
      <c r="M2236" s="551" t="s">
        <v>7843</v>
      </c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  <c r="DJ2236" s="3"/>
      <c r="DK2236" s="3"/>
      <c r="DL2236" s="3"/>
      <c r="DM2236" s="3"/>
      <c r="DN2236" s="3"/>
    </row>
    <row r="2237" spans="1:118" s="2" customFormat="1" ht="48" customHeight="1">
      <c r="A2237" s="21">
        <v>234</v>
      </c>
      <c r="B2237" s="21"/>
      <c r="C2237" s="549" t="s">
        <v>8732</v>
      </c>
      <c r="D2237" s="21" t="s">
        <v>605</v>
      </c>
      <c r="E2237" s="549" t="s">
        <v>8733</v>
      </c>
      <c r="F2237" s="549" t="s">
        <v>8548</v>
      </c>
      <c r="G2237" s="549" t="s">
        <v>7841</v>
      </c>
      <c r="H2237" s="550">
        <v>5400</v>
      </c>
      <c r="I2237" s="21">
        <v>0</v>
      </c>
      <c r="J2237" s="390">
        <v>0</v>
      </c>
      <c r="K2237" s="21" t="s">
        <v>4515</v>
      </c>
      <c r="L2237" s="4" t="s">
        <v>8734</v>
      </c>
      <c r="M2237" s="551" t="s">
        <v>7849</v>
      </c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  <c r="DJ2237" s="3"/>
      <c r="DK2237" s="3"/>
      <c r="DL2237" s="3"/>
      <c r="DM2237" s="3"/>
      <c r="DN2237" s="3"/>
    </row>
    <row r="2238" spans="1:100" ht="12.75">
      <c r="A2238" s="21"/>
      <c r="B2238" s="4"/>
      <c r="C2238" s="4"/>
      <c r="D2238" s="81"/>
      <c r="E2238" s="81"/>
      <c r="F2238" s="554"/>
      <c r="G2238" s="554"/>
      <c r="H2238" s="559">
        <v>0</v>
      </c>
      <c r="I2238" s="21">
        <v>0</v>
      </c>
      <c r="J2238" s="42">
        <v>0</v>
      </c>
      <c r="K2238" s="42"/>
      <c r="L2238" s="4"/>
      <c r="M2238" s="4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</row>
    <row r="2239" spans="1:100" ht="12.75">
      <c r="A2239" s="21"/>
      <c r="B2239" s="4"/>
      <c r="C2239" s="4"/>
      <c r="D2239" s="81"/>
      <c r="E2239" s="81"/>
      <c r="F2239" s="554"/>
      <c r="G2239" s="554"/>
      <c r="H2239" s="559">
        <v>0</v>
      </c>
      <c r="I2239" s="21">
        <v>0</v>
      </c>
      <c r="J2239" s="42">
        <v>0</v>
      </c>
      <c r="K2239" s="42"/>
      <c r="L2239" s="4"/>
      <c r="M2239" s="4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</row>
  </sheetData>
  <sheetProtection/>
  <mergeCells count="64">
    <mergeCell ref="A1940:A1941"/>
    <mergeCell ref="E1940:E1941"/>
    <mergeCell ref="G1940:G1941"/>
    <mergeCell ref="L1940:L1941"/>
    <mergeCell ref="A1948:A1949"/>
    <mergeCell ref="L1969:L1972"/>
    <mergeCell ref="A1971:A1974"/>
    <mergeCell ref="D1971:D1974"/>
    <mergeCell ref="E1971:E1974"/>
    <mergeCell ref="F1619:F1622"/>
    <mergeCell ref="K1619:K1621"/>
    <mergeCell ref="L1619:L1622"/>
    <mergeCell ref="A1938:A1939"/>
    <mergeCell ref="E1938:E1939"/>
    <mergeCell ref="G1938:G1939"/>
    <mergeCell ref="L1938:L1939"/>
    <mergeCell ref="E1595:E1600"/>
    <mergeCell ref="F1595:F1600"/>
    <mergeCell ref="K1595:K1600"/>
    <mergeCell ref="L1595:L1600"/>
    <mergeCell ref="E1606:E1608"/>
    <mergeCell ref="F1606:F1608"/>
    <mergeCell ref="K1606:K1608"/>
    <mergeCell ref="L1606:L1608"/>
    <mergeCell ref="E1582:E1584"/>
    <mergeCell ref="F1582:F1584"/>
    <mergeCell ref="K1582:K1584"/>
    <mergeCell ref="L1582:L1584"/>
    <mergeCell ref="E1593:E1594"/>
    <mergeCell ref="F1593:F1594"/>
    <mergeCell ref="K1593:K1594"/>
    <mergeCell ref="L1593:L1594"/>
    <mergeCell ref="E1527:E1528"/>
    <mergeCell ref="F1527:F1528"/>
    <mergeCell ref="K1527:K1528"/>
    <mergeCell ref="L1527:L1528"/>
    <mergeCell ref="A1576:A1577"/>
    <mergeCell ref="E1576:E1577"/>
    <mergeCell ref="F1576:F1577"/>
    <mergeCell ref="K1576:K1577"/>
    <mergeCell ref="L1576:L1577"/>
    <mergeCell ref="L1157:M1157"/>
    <mergeCell ref="L1159:M1159"/>
    <mergeCell ref="L1251:M1251"/>
    <mergeCell ref="A1510:A1511"/>
    <mergeCell ref="K1510:K1511"/>
    <mergeCell ref="L1510:L1511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conditionalFormatting sqref="H1531:H1541 H1554:H1570 H1590:H1592 H1618:H1627 H1642 H1653:H1657 H1687:H1690 H1629:H1635 H1692:J1694 H1659:H1666 I1695:J1698">
    <cfRule type="cellIs" priority="127" dxfId="119" operator="lessThan" stopIfTrue="1">
      <formula>0</formula>
    </cfRule>
    <cfRule type="expression" priority="128" dxfId="15" stopIfTrue="1">
      <formula>AND(C1531&lt;&gt;"",H1531="")</formula>
    </cfRule>
  </conditionalFormatting>
  <conditionalFormatting sqref="L1699:L1704 K1702:K1704">
    <cfRule type="expression" priority="129" dxfId="59" stopIfTrue="1">
      <formula>K1699&lt;&gt;0</formula>
    </cfRule>
    <cfRule type="expression" priority="130" dxfId="15" stopIfTrue="1">
      <formula>J1699&lt;&gt;0</formula>
    </cfRule>
  </conditionalFormatting>
  <conditionalFormatting sqref="L1705:L1736">
    <cfRule type="expression" priority="131" dxfId="59" stopIfTrue="1">
      <formula>L1705&lt;&gt;0</formula>
    </cfRule>
    <cfRule type="expression" priority="132" dxfId="15" stopIfTrue="1">
      <formula>#REF!&lt;&gt;0</formula>
    </cfRule>
  </conditionalFormatting>
  <conditionalFormatting sqref="L1708:L1710 L1713:L1736">
    <cfRule type="expression" priority="125" dxfId="59" stopIfTrue="1">
      <formula>L1708&lt;&gt;0</formula>
    </cfRule>
    <cfRule type="expression" priority="126" dxfId="58" stopIfTrue="1">
      <formula>G1708&lt;&gt;0</formula>
    </cfRule>
  </conditionalFormatting>
  <conditionalFormatting sqref="L14:L15 L98:L99 L29:L30 L33:L36 L17:L23 L80 L102:L104 L39:L42">
    <cfRule type="expression" priority="123" dxfId="59" stopIfTrue="1">
      <formula>L14&lt;&gt;0</formula>
    </cfRule>
    <cfRule type="expression" priority="124" dxfId="15" stopIfTrue="1">
      <formula>K14&lt;&gt;0</formula>
    </cfRule>
  </conditionalFormatting>
  <conditionalFormatting sqref="K884:K885 K1078:K1084 K1052:K1076">
    <cfRule type="expression" priority="66" dxfId="15" stopIfTrue="1">
      <formula>AND(B884&lt;&gt;"",K884="")</formula>
    </cfRule>
  </conditionalFormatting>
  <conditionalFormatting sqref="L894:L895 L897:L901 L903 L905:L911 L892 L954:L958 L913:L933">
    <cfRule type="expression" priority="67" dxfId="59" stopIfTrue="1">
      <formula>L892&lt;&gt;0</formula>
    </cfRule>
    <cfRule type="expression" priority="68" dxfId="15" stopIfTrue="1">
      <formula>K892&lt;&gt;0</formula>
    </cfRule>
  </conditionalFormatting>
  <conditionalFormatting sqref="L916:L932">
    <cfRule type="expression" priority="64" dxfId="59" stopIfTrue="1">
      <formula>L916&lt;&gt;0</formula>
    </cfRule>
    <cfRule type="expression" priority="65" dxfId="58" stopIfTrue="1">
      <formula>K916&lt;&gt;0</formula>
    </cfRule>
  </conditionalFormatting>
  <conditionalFormatting sqref="K883:K884">
    <cfRule type="expression" priority="63" dxfId="15" stopIfTrue="1">
      <formula>AND(B883&lt;&gt;"",K883="")</formula>
    </cfRule>
  </conditionalFormatting>
  <conditionalFormatting sqref="L893:L894 L896:L900 L902 L904:L910 L891 L912:L929">
    <cfRule type="expression" priority="61" dxfId="59" stopIfTrue="1">
      <formula>L891&lt;&gt;0</formula>
    </cfRule>
    <cfRule type="expression" priority="62" dxfId="15" stopIfTrue="1">
      <formula>K891&lt;&gt;0</formula>
    </cfRule>
  </conditionalFormatting>
  <conditionalFormatting sqref="L915:L929">
    <cfRule type="expression" priority="59" dxfId="59" stopIfTrue="1">
      <formula>L915&lt;&gt;0</formula>
    </cfRule>
    <cfRule type="expression" priority="60" dxfId="58" stopIfTrue="1">
      <formula>K915&lt;&gt;0</formula>
    </cfRule>
  </conditionalFormatting>
  <conditionalFormatting sqref="K2107:L2107">
    <cfRule type="expression" priority="35" dxfId="15" stopIfTrue="1">
      <formula>AND(K2107="",#REF!&gt;0)</formula>
    </cfRule>
  </conditionalFormatting>
  <conditionalFormatting sqref="K2037:L2037">
    <cfRule type="expression" priority="58" dxfId="15" stopIfTrue="1">
      <formula>AND(K2037="",$CF2033&gt;0)</formula>
    </cfRule>
  </conditionalFormatting>
  <conditionalFormatting sqref="K2039:L2039">
    <cfRule type="expression" priority="57" dxfId="15" stopIfTrue="1">
      <formula>AND(K2039="",$CF2035&gt;0)</formula>
    </cfRule>
  </conditionalFormatting>
  <conditionalFormatting sqref="K2040:L2040">
    <cfRule type="expression" priority="56" dxfId="15" stopIfTrue="1">
      <formula>AND(K2040="",$CF2036&gt;0)</formula>
    </cfRule>
  </conditionalFormatting>
  <conditionalFormatting sqref="K2041:L2041">
    <cfRule type="expression" priority="55" dxfId="15" stopIfTrue="1">
      <formula>AND(K2041="",$CF2037&gt;0)</formula>
    </cfRule>
  </conditionalFormatting>
  <conditionalFormatting sqref="K2043:L2043">
    <cfRule type="expression" priority="54" dxfId="15" stopIfTrue="1">
      <formula>AND(K2043="",$CF2039&gt;0)</formula>
    </cfRule>
  </conditionalFormatting>
  <conditionalFormatting sqref="K2047:L2047">
    <cfRule type="expression" priority="53" dxfId="15" stopIfTrue="1">
      <formula>AND(K2047="",$CF2043&gt;0)</formula>
    </cfRule>
  </conditionalFormatting>
  <conditionalFormatting sqref="K2048:L2048">
    <cfRule type="expression" priority="52" dxfId="15" stopIfTrue="1">
      <formula>AND(K2048="",$CF2044&gt;0)</formula>
    </cfRule>
  </conditionalFormatting>
  <conditionalFormatting sqref="K2085:L2085">
    <cfRule type="expression" priority="48" dxfId="15" stopIfTrue="1">
      <formula>AND(K2085="",$CF2081&gt;0)</formula>
    </cfRule>
  </conditionalFormatting>
  <conditionalFormatting sqref="K2085:L2085">
    <cfRule type="expression" priority="49" dxfId="15" stopIfTrue="1">
      <formula>AND($BU2081&lt;&gt;"",$CI2081=0)</formula>
    </cfRule>
  </conditionalFormatting>
  <conditionalFormatting sqref="K2085:L2085">
    <cfRule type="expression" priority="50" dxfId="37" stopIfTrue="1">
      <formula>AND($AA2081&gt;0,$CI2081=0)</formula>
    </cfRule>
  </conditionalFormatting>
  <conditionalFormatting sqref="K2085:L2085">
    <cfRule type="expression" priority="51" dxfId="15" stopIfTrue="1">
      <formula>AND($BU2081&lt;&gt;"",K2085="")</formula>
    </cfRule>
  </conditionalFormatting>
  <conditionalFormatting sqref="K2086:L2086">
    <cfRule type="expression" priority="47" dxfId="15" stopIfTrue="1">
      <formula>AND(K2086="",$CF2084&gt;0)</formula>
    </cfRule>
  </conditionalFormatting>
  <conditionalFormatting sqref="K2087:L2087">
    <cfRule type="expression" priority="46" dxfId="15" stopIfTrue="1">
      <formula>AND(K2087="",$CF2083&gt;0)</formula>
    </cfRule>
  </conditionalFormatting>
  <conditionalFormatting sqref="K2089:L2089">
    <cfRule type="expression" priority="45" dxfId="15" stopIfTrue="1">
      <formula>AND(K2089="",$CF2086&gt;0)</formula>
    </cfRule>
  </conditionalFormatting>
  <conditionalFormatting sqref="K2094:L2094">
    <cfRule type="expression" priority="44" dxfId="15" stopIfTrue="1">
      <formula>AND(K2094="",#REF!&gt;0)</formula>
    </cfRule>
  </conditionalFormatting>
  <conditionalFormatting sqref="K2101:L2101">
    <cfRule type="expression" priority="43" dxfId="15" stopIfTrue="1">
      <formula>AND(K2101="",$CF2099&gt;0)</formula>
    </cfRule>
  </conditionalFormatting>
  <conditionalFormatting sqref="K2102:L2102">
    <cfRule type="expression" priority="42" dxfId="15" stopIfTrue="1">
      <formula>AND(K2102="",$CF2098&gt;0)</formula>
    </cfRule>
  </conditionalFormatting>
  <conditionalFormatting sqref="K2103:L2103">
    <cfRule type="expression" priority="38" dxfId="15" stopIfTrue="1">
      <formula>AND(K2103="",$CF2099&gt;0)</formula>
    </cfRule>
  </conditionalFormatting>
  <conditionalFormatting sqref="K2103:L2103">
    <cfRule type="expression" priority="39" dxfId="15" stopIfTrue="1">
      <formula>AND($BU2099&lt;&gt;"",$CI2099=0)</formula>
    </cfRule>
  </conditionalFormatting>
  <conditionalFormatting sqref="K2103:L2103">
    <cfRule type="expression" priority="40" dxfId="37" stopIfTrue="1">
      <formula>AND($AA2099&gt;0,$CI2099=0)</formula>
    </cfRule>
  </conditionalFormatting>
  <conditionalFormatting sqref="K2103:L2103">
    <cfRule type="expression" priority="41" dxfId="15" stopIfTrue="1">
      <formula>AND($BU2099&lt;&gt;"",K2103="")</formula>
    </cfRule>
  </conditionalFormatting>
  <conditionalFormatting sqref="K2105:L2105">
    <cfRule type="expression" priority="37" dxfId="15" stopIfTrue="1">
      <formula>AND(K2105="",$CF2101&gt;0)</formula>
    </cfRule>
  </conditionalFormatting>
  <conditionalFormatting sqref="K2106:L2106">
    <cfRule type="expression" priority="36" dxfId="15" stopIfTrue="1">
      <formula>AND(K2106="",$CF2102&gt;0)</formula>
    </cfRule>
  </conditionalFormatting>
  <conditionalFormatting sqref="K2111:L2111">
    <cfRule type="expression" priority="34" dxfId="15" stopIfTrue="1">
      <formula>AND(K2111="",$CF2107&gt;0)</formula>
    </cfRule>
  </conditionalFormatting>
  <conditionalFormatting sqref="K2112:L2112">
    <cfRule type="expression" priority="33" dxfId="15" stopIfTrue="1">
      <formula>AND(K2112="",$CF2108&gt;0)</formula>
    </cfRule>
  </conditionalFormatting>
  <conditionalFormatting sqref="K2114:L2114">
    <cfRule type="expression" priority="32" dxfId="15" stopIfTrue="1">
      <formula>AND(K2114="",$CF2110&gt;0)</formula>
    </cfRule>
  </conditionalFormatting>
  <conditionalFormatting sqref="K2117:L2117">
    <cfRule type="expression" priority="31" dxfId="15" stopIfTrue="1">
      <formula>AND(K2117="",$CF2111&gt;0)</formula>
    </cfRule>
  </conditionalFormatting>
  <conditionalFormatting sqref="K2119:L2119">
    <cfRule type="expression" priority="30" dxfId="15" stopIfTrue="1">
      <formula>AND(K2119="",$CF2115&gt;0)</formula>
    </cfRule>
  </conditionalFormatting>
  <conditionalFormatting sqref="K2120:L2120">
    <cfRule type="expression" priority="29" dxfId="15" stopIfTrue="1">
      <formula>AND(K2120="",$CF2116&gt;0)</formula>
    </cfRule>
  </conditionalFormatting>
  <conditionalFormatting sqref="K2123:L2123">
    <cfRule type="expression" priority="28" dxfId="15" stopIfTrue="1">
      <formula>AND(K2123="",#REF!&gt;0)</formula>
    </cfRule>
  </conditionalFormatting>
  <conditionalFormatting sqref="K2124:L2124">
    <cfRule type="expression" priority="27" dxfId="15" stopIfTrue="1">
      <formula>AND(K2124="",$CF2120&gt;0)</formula>
    </cfRule>
  </conditionalFormatting>
  <conditionalFormatting sqref="K2125:L2125">
    <cfRule type="expression" priority="26" dxfId="15" stopIfTrue="1">
      <formula>AND(K2125="",$CF2122&gt;0)</formula>
    </cfRule>
  </conditionalFormatting>
  <conditionalFormatting sqref="K2126:L2126">
    <cfRule type="expression" priority="25" dxfId="15" stopIfTrue="1">
      <formula>AND(K2126="",$CF2122&gt;0)</formula>
    </cfRule>
  </conditionalFormatting>
  <conditionalFormatting sqref="K2127:L2127">
    <cfRule type="expression" priority="24" dxfId="15" stopIfTrue="1">
      <formula>AND(K2127="",$CF2123&gt;0)</formula>
    </cfRule>
  </conditionalFormatting>
  <conditionalFormatting sqref="K2128:L2128">
    <cfRule type="expression" priority="23" dxfId="15" stopIfTrue="1">
      <formula>AND(K2128="",$CF2124&gt;0)</formula>
    </cfRule>
  </conditionalFormatting>
  <conditionalFormatting sqref="K2129:L2129">
    <cfRule type="expression" priority="22" dxfId="15" stopIfTrue="1">
      <formula>AND(K2129="",$CF2125&gt;0)</formula>
    </cfRule>
  </conditionalFormatting>
  <conditionalFormatting sqref="K2136:L2136">
    <cfRule type="expression" priority="21" dxfId="15" stopIfTrue="1">
      <formula>AND(K2136="",$CF2132&gt;0)</formula>
    </cfRule>
  </conditionalFormatting>
  <conditionalFormatting sqref="K2139:L2139">
    <cfRule type="expression" priority="20" dxfId="15" stopIfTrue="1">
      <formula>AND(K2139="",$CF2135&gt;0)</formula>
    </cfRule>
  </conditionalFormatting>
  <conditionalFormatting sqref="K2138:L2138">
    <cfRule type="expression" priority="19" dxfId="15" stopIfTrue="1">
      <formula>AND(K2138="",$CF2134&gt;0)</formula>
    </cfRule>
  </conditionalFormatting>
  <conditionalFormatting sqref="K2159:L2159">
    <cfRule type="expression" priority="18" dxfId="15" stopIfTrue="1">
      <formula>AND(K2159="",$CF2159&gt;0)</formula>
    </cfRule>
  </conditionalFormatting>
  <conditionalFormatting sqref="K2045:L2045">
    <cfRule type="expression" priority="17" dxfId="15" stopIfTrue="1">
      <formula>AND(K2045="",$CF2045&gt;0)</formula>
    </cfRule>
  </conditionalFormatting>
  <conditionalFormatting sqref="K2228:L2228">
    <cfRule type="expression" priority="16" dxfId="15" stopIfTrue="1">
      <formula>AND(K2228="",$CD2224&gt;0)</formula>
    </cfRule>
  </conditionalFormatting>
  <conditionalFormatting sqref="D2184">
    <cfRule type="expression" priority="15" dxfId="0" stopIfTrue="1">
      <formula>AND($AA2184&gt;0,$CI2184=0)</formula>
    </cfRule>
  </conditionalFormatting>
  <conditionalFormatting sqref="D2186">
    <cfRule type="expression" priority="14" dxfId="0" stopIfTrue="1">
      <formula>AND($AA2186&gt;0,$CI2186=0)</formula>
    </cfRule>
  </conditionalFormatting>
  <conditionalFormatting sqref="D2187">
    <cfRule type="expression" priority="13" dxfId="0" stopIfTrue="1">
      <formula>AND($AA2187&gt;0,$CI2187=0)</formula>
    </cfRule>
  </conditionalFormatting>
  <conditionalFormatting sqref="D2188">
    <cfRule type="expression" priority="12" dxfId="0" stopIfTrue="1">
      <formula>AND($AA2188&gt;0,$CI2188=0)</formula>
    </cfRule>
  </conditionalFormatting>
  <conditionalFormatting sqref="D2189">
    <cfRule type="expression" priority="11" dxfId="0" stopIfTrue="1">
      <formula>AND($AA2189&gt;0,$CI2189=0)</formula>
    </cfRule>
  </conditionalFormatting>
  <conditionalFormatting sqref="D2190">
    <cfRule type="expression" priority="10" dxfId="0" stopIfTrue="1">
      <formula>AND($AA2190&gt;0,$CI2190=0)</formula>
    </cfRule>
  </conditionalFormatting>
  <conditionalFormatting sqref="D2203:D2205">
    <cfRule type="expression" priority="4" dxfId="0" stopIfTrue="1">
      <formula>AND($AA2203&gt;0,$CI2203=0)</formula>
    </cfRule>
  </conditionalFormatting>
  <conditionalFormatting sqref="D2191">
    <cfRule type="expression" priority="9" dxfId="0" stopIfTrue="1">
      <formula>AND($AA2191&gt;0,$CI2191=0)</formula>
    </cfRule>
  </conditionalFormatting>
  <conditionalFormatting sqref="D2196:D2197">
    <cfRule type="expression" priority="8" dxfId="0" stopIfTrue="1">
      <formula>AND($AA2196&gt;0,$CI2196=0)</formula>
    </cfRule>
  </conditionalFormatting>
  <conditionalFormatting sqref="D2198">
    <cfRule type="expression" priority="7" dxfId="0" stopIfTrue="1">
      <formula>AND($AA2198&gt;0,$CI2198=0)</formula>
    </cfRule>
  </conditionalFormatting>
  <conditionalFormatting sqref="D2199:D2200">
    <cfRule type="expression" priority="6" dxfId="0" stopIfTrue="1">
      <formula>AND($AA2199&gt;0,$CI2199=0)</formula>
    </cfRule>
  </conditionalFormatting>
  <conditionalFormatting sqref="D2202">
    <cfRule type="expression" priority="5" dxfId="0" stopIfTrue="1">
      <formula>AND($AA2196&gt;0,$CI2196=0)</formula>
    </cfRule>
  </conditionalFormatting>
  <conditionalFormatting sqref="D2224:D2225">
    <cfRule type="expression" priority="3" dxfId="0" stopIfTrue="1">
      <formula>AND($AA2201&gt;0,$CI2201=0)</formula>
    </cfRule>
  </conditionalFormatting>
  <conditionalFormatting sqref="D2229:D2230">
    <cfRule type="expression" priority="2" dxfId="0" stopIfTrue="1">
      <formula>AND($AA2225&gt;0,$CI2225=0)</formula>
    </cfRule>
  </conditionalFormatting>
  <conditionalFormatting sqref="D2231">
    <cfRule type="expression" priority="1" dxfId="0" stopIfTrue="1">
      <formula>AND($AA2228&gt;0,$CI2228=0)</formula>
    </cfRule>
  </conditionalFormatting>
  <dataValidations count="9">
    <dataValidation type="decimal" allowBlank="1" showInputMessage="1" showErrorMessage="1" errorTitle="Thông báo" error="Phải nhập vào kiểu số" sqref="H1687:H1690 H1554:H1570 H1590:H1592 H1618:H1627 H1531:H1541 H1629:H1635 H1659:H1666 H1653:H1657 H1642 H1692:J1694 I1695:J1698 H1934:H1974 H1740:H1825">
      <formula1>0</formula1>
      <formula2>10000000000000000</formula2>
    </dataValidation>
    <dataValidation type="date" allowBlank="1" showInputMessage="1" showErrorMessage="1" errorTitle="Thông báo" error="Ngày tháng không hợp lệ" sqref="K1823:K1933">
      <formula1>25569</formula1>
      <formula2>43009</formula2>
    </dataValidation>
    <dataValidation type="textLength" allowBlank="1" showInputMessage="1" showErrorMessage="1" errorTitle="Thông báo" error="Tối thiểu 02 ký tự" sqref="C1957:C1974 C1934:C1955 C1740:C1825 F1451:F1474 F1449 E1437:F1438 F1427:F1436 E1428:E1436">
      <formula1>2</formula1>
      <formula2>30</formula2>
    </dataValidation>
    <dataValidation type="date" allowBlank="1" showInputMessage="1" showErrorMessage="1" errorTitle="Thông báo" error="Ngày tháng không hợp lệ" sqref="L1957:L1973 K1934:K1974 L1934:L1945 L1947:L1955 K1752:L1779 K1740:L1749 L1823:L1825 K1792:L1794 K883:K884 K1078:K1083 K1052:K1075">
      <formula1>25569</formula1>
      <formula2>42644</formula2>
    </dataValidation>
    <dataValidation type="list" allowBlank="1" showInputMessage="1" showErrorMessage="1" sqref="N1421">
      <formula1>$L$694:$L$702</formula1>
    </dataValidation>
    <dataValidation type="list" allowBlank="1" showInputMessage="1" showErrorMessage="1" sqref="M1421">
      <formula1>$K$700:$K$701</formula1>
    </dataValidation>
    <dataValidation type="list" allowBlank="1" showInputMessage="1" showErrorMessage="1" sqref="O1421">
      <formula1>Sheet1!#REF!</formula1>
    </dataValidation>
    <dataValidation type="list" allowBlank="1" showInputMessage="1" showErrorMessage="1" sqref="P1421">
      <formula1>Sheet1!#REF!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037 K2039:K2041 K2043 K2047:K2048 K2050 K2085:K2089 K2094 K2099 K2101:K2103 K2105:K2107 K2111:K2112 K2114:K2115 K2117 K2119:K2121 K2123:K2129 K2136 K2138:K2139 K2159 K2045 K2228">
      <formula1>TODAY()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2016-04-13T06:57:14Z</cp:lastPrinted>
  <dcterms:created xsi:type="dcterms:W3CDTF">2015-03-03T05:11:17Z</dcterms:created>
  <dcterms:modified xsi:type="dcterms:W3CDTF">2019-06-07T00:59:37Z</dcterms:modified>
  <cp:category/>
  <cp:version/>
  <cp:contentType/>
  <cp:contentStatus/>
</cp:coreProperties>
</file>